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dngas.sharepoint.com/sites/CGA-Home/Shared Documents/ECONOMICS POLICY &amp; REGULATIONS/2026/Policy &amp; Economics NGas Reports/Quick Looks &amp; Annual Stats/Monthly Data - Quick Looks/"/>
    </mc:Choice>
  </mc:AlternateContent>
  <xr:revisionPtr revIDLastSave="480" documentId="13_ncr:1_{17C9A9D3-E393-4ADC-991F-CA065E3C6C4D}" xr6:coauthVersionLast="47" xr6:coauthVersionMax="47" xr10:uidLastSave="{C2AB0F51-CB15-41B2-93FB-6774AA730E4F}"/>
  <bookViews>
    <workbookView xWindow="-120" yWindow="-120" windowWidth="29040" windowHeight="17520" xr2:uid="{3952E7C4-1B4E-4A79-80DB-3C3B8BB9FC85}"/>
  </bookViews>
  <sheets>
    <sheet name="Natural Gas Prices – Canada" sheetId="2" r:id="rId1"/>
    <sheet name="commodity_prices" sheetId="3" state="hidden" r:id="rId2"/>
    <sheet name="Natural Gas Prices – Canada v2" sheetId="1" state="hidden" r:id="rId3"/>
  </sheets>
  <definedNames>
    <definedName name="conversion" localSheetId="0">#REF!</definedName>
    <definedName name="conversion">#REF!</definedName>
    <definedName name="ExternalData_1" localSheetId="1" hidden="1">'commodity_prices'!$A$1:$B$172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D18" i="2"/>
  <c r="O19" i="2"/>
  <c r="N19" i="2"/>
  <c r="M19" i="2"/>
  <c r="L19" i="2"/>
  <c r="K19" i="2"/>
  <c r="J19" i="2"/>
  <c r="I19" i="2"/>
  <c r="H19" i="2"/>
  <c r="G20" i="2"/>
  <c r="G19" i="2" l="1"/>
  <c r="F19" i="2"/>
  <c r="E19" i="2" l="1"/>
  <c r="D19" i="2"/>
  <c r="O20" i="2"/>
  <c r="N20" i="2"/>
  <c r="M20" i="2"/>
  <c r="L20" i="2"/>
  <c r="K20" i="2"/>
  <c r="J20" i="2"/>
  <c r="P19" i="2" l="1"/>
  <c r="I20" i="2"/>
  <c r="H20" i="2"/>
  <c r="F20" i="2"/>
  <c r="E20" i="2"/>
  <c r="D20" i="2"/>
  <c r="O21" i="2"/>
  <c r="O34" i="2" s="1"/>
  <c r="N21" i="2"/>
  <c r="N33" i="2" s="1"/>
  <c r="M21" i="2"/>
  <c r="M34" i="2" s="1"/>
  <c r="L21" i="2"/>
  <c r="L34" i="2" s="1"/>
  <c r="K21" i="2"/>
  <c r="K34" i="2" s="1"/>
  <c r="J21" i="2"/>
  <c r="J34" i="2" s="1"/>
  <c r="I21" i="2"/>
  <c r="H21" i="2"/>
  <c r="G21" i="2"/>
  <c r="F21" i="2"/>
  <c r="E21" i="2"/>
  <c r="O32" i="2"/>
  <c r="N32" i="2"/>
  <c r="M32" i="2"/>
  <c r="L32" i="2"/>
  <c r="K32" i="2"/>
  <c r="J32" i="2"/>
  <c r="I32" i="2"/>
  <c r="H32" i="2"/>
  <c r="G32" i="2"/>
  <c r="F32" i="2"/>
  <c r="E32" i="2"/>
  <c r="D32" i="2"/>
  <c r="O31" i="2"/>
  <c r="N31" i="2"/>
  <c r="M31" i="2"/>
  <c r="L31" i="2"/>
  <c r="K31" i="2"/>
  <c r="J31" i="2"/>
  <c r="I31" i="2"/>
  <c r="H31" i="2"/>
  <c r="G31" i="2"/>
  <c r="F31" i="2"/>
  <c r="E31" i="2"/>
  <c r="D31" i="2"/>
  <c r="O30" i="2"/>
  <c r="N30" i="2"/>
  <c r="M30" i="2"/>
  <c r="L30" i="2"/>
  <c r="K30" i="2"/>
  <c r="J30" i="2"/>
  <c r="I30" i="2"/>
  <c r="H30" i="2"/>
  <c r="G30" i="2"/>
  <c r="F30" i="2"/>
  <c r="E30" i="2"/>
  <c r="D30" i="2"/>
  <c r="O29" i="2"/>
  <c r="N29" i="2"/>
  <c r="M29" i="2"/>
  <c r="L29" i="2"/>
  <c r="K29" i="2"/>
  <c r="J29" i="2"/>
  <c r="I29" i="2"/>
  <c r="H29" i="2"/>
  <c r="G29" i="2"/>
  <c r="F29" i="2"/>
  <c r="E29" i="2"/>
  <c r="D29" i="2"/>
  <c r="O28" i="2"/>
  <c r="N28" i="2"/>
  <c r="M28" i="2"/>
  <c r="L28" i="2"/>
  <c r="K28" i="2"/>
  <c r="J28" i="2"/>
  <c r="I28" i="2"/>
  <c r="H28" i="2"/>
  <c r="G28" i="2"/>
  <c r="F28" i="2"/>
  <c r="E28" i="2"/>
  <c r="D28" i="2"/>
  <c r="O27" i="2"/>
  <c r="N27" i="2"/>
  <c r="M27" i="2"/>
  <c r="L27" i="2"/>
  <c r="K27" i="2"/>
  <c r="J27" i="2"/>
  <c r="I27" i="2"/>
  <c r="H27" i="2"/>
  <c r="G27" i="2"/>
  <c r="F27" i="2"/>
  <c r="E27" i="2"/>
  <c r="D27" i="2"/>
  <c r="O26" i="2"/>
  <c r="N26" i="2"/>
  <c r="M26" i="2"/>
  <c r="L26" i="2"/>
  <c r="K26" i="2"/>
  <c r="J26" i="2"/>
  <c r="I26" i="2"/>
  <c r="H26" i="2"/>
  <c r="G26" i="2"/>
  <c r="F26" i="2"/>
  <c r="E26" i="2"/>
  <c r="D26" i="2"/>
  <c r="O25" i="2"/>
  <c r="N25" i="2"/>
  <c r="M25" i="2"/>
  <c r="L25" i="2"/>
  <c r="K25" i="2"/>
  <c r="J25" i="2"/>
  <c r="I25" i="2"/>
  <c r="H25" i="2"/>
  <c r="G25" i="2"/>
  <c r="F25" i="2"/>
  <c r="E25" i="2"/>
  <c r="D25" i="2"/>
  <c r="O24" i="2"/>
  <c r="N24" i="2"/>
  <c r="M24" i="2"/>
  <c r="L24" i="2"/>
  <c r="K24" i="2"/>
  <c r="J24" i="2"/>
  <c r="I24" i="2"/>
  <c r="H24" i="2"/>
  <c r="G24" i="2"/>
  <c r="F24" i="2"/>
  <c r="E24" i="2"/>
  <c r="D24" i="2"/>
  <c r="O23" i="2"/>
  <c r="N23" i="2"/>
  <c r="M23" i="2"/>
  <c r="L23" i="2"/>
  <c r="K23" i="2"/>
  <c r="J23" i="2"/>
  <c r="I23" i="2"/>
  <c r="H23" i="2"/>
  <c r="G23" i="2"/>
  <c r="F23" i="2"/>
  <c r="E23" i="2"/>
  <c r="E33" i="2" s="1"/>
  <c r="D23" i="2"/>
  <c r="O22" i="2"/>
  <c r="O33" i="2" s="1"/>
  <c r="N22" i="2"/>
  <c r="M22" i="2"/>
  <c r="L22" i="2"/>
  <c r="K22" i="2"/>
  <c r="J22" i="2"/>
  <c r="I22" i="2"/>
  <c r="H22" i="2"/>
  <c r="G22" i="2"/>
  <c r="F22" i="2"/>
  <c r="E22" i="2"/>
  <c r="D22" i="2"/>
  <c r="D21" i="2"/>
  <c r="D34" i="2" l="1"/>
  <c r="E34" i="2"/>
  <c r="M33" i="2"/>
  <c r="N34" i="2"/>
  <c r="F33" i="2"/>
  <c r="F34" i="2"/>
  <c r="L33" i="2"/>
  <c r="H34" i="2"/>
  <c r="H33" i="2"/>
  <c r="I33" i="2"/>
  <c r="I34" i="2"/>
  <c r="K33" i="2"/>
  <c r="G34" i="2"/>
  <c r="G33" i="2"/>
  <c r="D33" i="2"/>
  <c r="J33" i="2"/>
  <c r="P20" i="2"/>
  <c r="P21" i="2"/>
  <c r="P22" i="2"/>
  <c r="P23" i="2"/>
  <c r="P32" i="2" l="1"/>
  <c r="P31" i="2"/>
  <c r="P30" i="2"/>
  <c r="P29" i="2"/>
  <c r="P28" i="2"/>
  <c r="P27" i="2"/>
  <c r="P26" i="2"/>
  <c r="P25" i="2"/>
  <c r="P24" i="2"/>
  <c r="P33" i="2" l="1"/>
  <c r="P34" i="2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P18" i="1" l="1"/>
  <c r="P19" i="1" l="1"/>
  <c r="P20" i="1"/>
  <c r="P21" i="1"/>
  <c r="P22" i="1"/>
  <c r="P23" i="1"/>
  <c r="P24" i="1"/>
  <c r="P25" i="1"/>
  <c r="P26" i="1"/>
  <c r="P27" i="1" l="1"/>
  <c r="P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D4D5686-9A86-48D6-AE35-6963C5C7C5F0}" keepAlive="1" name="Query - commodity_prices" description="Connection to the 'commodity_prices' query in the workbook." type="5" refreshedVersion="8" background="1" saveData="1">
    <dbPr connection="Provider=Microsoft.Mashup.OleDb.1;Data Source=$Workbook$;Location=commodity_prices;Extended Properties=&quot;&quot;" command="SELECT * FROM [commodity_prices]"/>
  </connection>
</connections>
</file>

<file path=xl/sharedStrings.xml><?xml version="1.0" encoding="utf-8"?>
<sst xmlns="http://schemas.openxmlformats.org/spreadsheetml/2006/main" count="68" uniqueCount="35">
  <si>
    <t>NATURAL GAS PRICE | PRIX DU GAZ NATUREL</t>
  </si>
  <si>
    <t>ALBERTA MARKET PRICE  | 
PRIX DU MARCHÉ DE L'ALBERTA</t>
  </si>
  <si>
    <t>Natural Gas Prices/Prix du gaz naturel, $CAD/GJ</t>
  </si>
  <si>
    <t xml:space="preserve">Jan/janv. </t>
  </si>
  <si>
    <t xml:space="preserve">Feb/févr. </t>
  </si>
  <si>
    <t xml:space="preserve">Mar/mars </t>
  </si>
  <si>
    <t xml:space="preserve">Apr/avr. </t>
  </si>
  <si>
    <t xml:space="preserve">May/mai </t>
  </si>
  <si>
    <t xml:space="preserve">Jun/juin </t>
  </si>
  <si>
    <t xml:space="preserve">Jul/juil </t>
  </si>
  <si>
    <t xml:space="preserve">Aug/août </t>
  </si>
  <si>
    <t xml:space="preserve">Sep/sept. </t>
  </si>
  <si>
    <t xml:space="preserve">Oct/oct. </t>
  </si>
  <si>
    <t xml:space="preserve">Nov/nov. </t>
  </si>
  <si>
    <t>Dec/dec.</t>
  </si>
  <si>
    <t>Avg.</t>
  </si>
  <si>
    <t xml:space="preserve">5‐yr/ans max. </t>
  </si>
  <si>
    <t xml:space="preserve">5‐yr/ans min. </t>
  </si>
  <si>
    <t xml:space="preserve">janv. </t>
  </si>
  <si>
    <t xml:space="preserve">févr. </t>
  </si>
  <si>
    <t xml:space="preserve">mars </t>
  </si>
  <si>
    <t xml:space="preserve">avr. </t>
  </si>
  <si>
    <t xml:space="preserve">mai </t>
  </si>
  <si>
    <t xml:space="preserve">juin </t>
  </si>
  <si>
    <t xml:space="preserve">juil </t>
  </si>
  <si>
    <t xml:space="preserve">août </t>
  </si>
  <si>
    <t xml:space="preserve">sept. </t>
  </si>
  <si>
    <t xml:space="preserve">oct. </t>
  </si>
  <si>
    <t xml:space="preserve">nov. </t>
  </si>
  <si>
    <t>déc.</t>
  </si>
  <si>
    <t xml:space="preserve">Source: </t>
  </si>
  <si>
    <t>NGX</t>
  </si>
  <si>
    <t>https://www.theice.com/marketdata/reports/252</t>
  </si>
  <si>
    <t>Date</t>
  </si>
  <si>
    <t>Alberta_CAD_GJ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</si>
</sst>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m/d/yyyy"/>
  </numFmts>
  <fonts count="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2" fontId="0" fillId="0" borderId="5" xfId="0" applyNumberFormat="1" applyBorder="1"/>
    <xf numFmtId="0" fontId="0" fillId="0" borderId="6" xfId="0" applyBorder="1"/>
    <xf numFmtId="0" fontId="1" fillId="0" borderId="7" xfId="0" applyFont="1" applyBorder="1"/>
    <xf numFmtId="2" fontId="0" fillId="0" borderId="6" xfId="0" applyNumberFormat="1" applyBorder="1"/>
    <xf numFmtId="2" fontId="0" fillId="0" borderId="6" xfId="0" applyNumberForma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/>
    <xf numFmtId="0" fontId="2" fillId="0" borderId="0" xfId="0" applyFont="1" applyAlignment="1">
      <alignment horizontal="center" vertical="center" readingOrder="1"/>
    </xf>
    <xf numFmtId="0" fontId="3" fillId="0" borderId="0" xfId="1"/>
    <xf numFmtId="164" fontId="0" fillId="0" borderId="0" xfId="0" applyNumberFormat="1"/>
    <xf numFmtId="2" fontId="0" fillId="0" borderId="0" xfId="0" applyNumberForma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2" fillId="0" borderId="0" xfId="0" applyFont="1" applyAlignment="1">
      <alignment horizontal="left" vertical="center" readingOrder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1">
    <dxf>
      <numFmt numFmtId="165" formatCode="m/d/yyyy"/>
    </dxf>
  </dxfs>
  <tableStyles count="0" defaultTableStyle="TableStyleMedium2" defaultPivotStyle="PivotStyleLight16"/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b="1"/>
              <a:t>Natural gas price - Alberta market price / </a:t>
            </a:r>
          </a:p>
          <a:p>
            <a:pPr>
              <a:defRPr b="1"/>
            </a:pPr>
            <a:r>
              <a:rPr lang="en-US" b="1"/>
              <a:t>Prix du gaz naturel - Prix du marché de l'Alberta</a:t>
            </a:r>
          </a:p>
        </c:rich>
      </c:tx>
      <c:layout>
        <c:manualLayout>
          <c:xMode val="edge"/>
          <c:yMode val="edge"/>
          <c:x val="0.24332889740586963"/>
          <c:y val="3.47021203474472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92155322723244"/>
          <c:y val="0.13104870087960316"/>
          <c:w val="0.74543973821169718"/>
          <c:h val="0.61789915604811696"/>
        </c:manualLayout>
      </c:layout>
      <c:stockChart>
        <c:ser>
          <c:idx val="3"/>
          <c:order val="0"/>
          <c:tx>
            <c:strRef>
              <c:f>'Natural Gas Prices – Canada'!$C$33</c:f>
              <c:strCache>
                <c:ptCount val="1"/>
                <c:pt idx="0">
                  <c:v>5‐yr/ans max. 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dash"/>
            <c:size val="16"/>
            <c:spPr>
              <a:solidFill>
                <a:schemeClr val="bg2"/>
              </a:solidFill>
              <a:ln w="28575">
                <a:solidFill>
                  <a:schemeClr val="bg2"/>
                </a:solidFill>
              </a:ln>
              <a:effectLst/>
            </c:spPr>
          </c:marker>
          <c:cat>
            <c:strRef>
              <c:f>'Natural Gas Prices – Canada'!$D$16:$O$16</c:f>
              <c:strCache>
                <c:ptCount val="12"/>
                <c:pt idx="0">
                  <c:v>Jan/janv. </c:v>
                </c:pt>
                <c:pt idx="1">
                  <c:v>Feb/févr. </c:v>
                </c:pt>
                <c:pt idx="2">
                  <c:v>Mar/mars </c:v>
                </c:pt>
                <c:pt idx="3">
                  <c:v>Apr/avr. </c:v>
                </c:pt>
                <c:pt idx="4">
                  <c:v>May/mai </c:v>
                </c:pt>
                <c:pt idx="5">
                  <c:v>Jun/juin </c:v>
                </c:pt>
                <c:pt idx="6">
                  <c:v>Jul/juil </c:v>
                </c:pt>
                <c:pt idx="7">
                  <c:v>Aug/août </c:v>
                </c:pt>
                <c:pt idx="8">
                  <c:v>Sep/sept. </c:v>
                </c:pt>
                <c:pt idx="9">
                  <c:v>Oct/oct. </c:v>
                </c:pt>
                <c:pt idx="10">
                  <c:v>Nov/nov. </c:v>
                </c:pt>
                <c:pt idx="11">
                  <c:v>Dec/dec.</c:v>
                </c:pt>
              </c:strCache>
            </c:strRef>
          </c:cat>
          <c:val>
            <c:numRef>
              <c:f>'Natural Gas Prices – Canada'!$D$33:$O$33</c:f>
              <c:numCache>
                <c:formatCode>0.00</c:formatCode>
                <c:ptCount val="12"/>
                <c:pt idx="0">
                  <c:v>4.8849</c:v>
                </c:pt>
                <c:pt idx="1">
                  <c:v>4.5641999999999996</c:v>
                </c:pt>
                <c:pt idx="2">
                  <c:v>4.5637999999999996</c:v>
                </c:pt>
                <c:pt idx="3">
                  <c:v>5.5468999999999999</c:v>
                </c:pt>
                <c:pt idx="4">
                  <c:v>6.2961</c:v>
                </c:pt>
                <c:pt idx="5">
                  <c:v>6.8601999999999999</c:v>
                </c:pt>
                <c:pt idx="6">
                  <c:v>5.7476000000000003</c:v>
                </c:pt>
                <c:pt idx="7">
                  <c:v>3.8338000000000001</c:v>
                </c:pt>
                <c:pt idx="8">
                  <c:v>4.2929000000000004</c:v>
                </c:pt>
                <c:pt idx="9">
                  <c:v>4.2975000000000003</c:v>
                </c:pt>
                <c:pt idx="10">
                  <c:v>5.4492000000000003</c:v>
                </c:pt>
                <c:pt idx="11">
                  <c:v>5.9997999999999996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C-4302-923C-109836317D6E}"/>
            </c:ext>
          </c:extLst>
        </c:ser>
        <c:ser>
          <c:idx val="4"/>
          <c:order val="1"/>
          <c:tx>
            <c:strRef>
              <c:f>'Natural Gas Prices – Canada'!$C$34</c:f>
              <c:strCache>
                <c:ptCount val="1"/>
                <c:pt idx="0">
                  <c:v>5‐yr/ans min. 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dash"/>
            <c:size val="16"/>
            <c:spPr>
              <a:solidFill>
                <a:schemeClr val="tx2"/>
              </a:solidFill>
              <a:ln w="28575">
                <a:solidFill>
                  <a:schemeClr val="tx2"/>
                </a:solidFill>
              </a:ln>
              <a:effectLst/>
            </c:spPr>
          </c:marker>
          <c:cat>
            <c:strRef>
              <c:f>'Natural Gas Prices – Canada'!$D$16:$O$16</c:f>
              <c:strCache>
                <c:ptCount val="12"/>
                <c:pt idx="0">
                  <c:v>Jan/janv. </c:v>
                </c:pt>
                <c:pt idx="1">
                  <c:v>Feb/févr. </c:v>
                </c:pt>
                <c:pt idx="2">
                  <c:v>Mar/mars </c:v>
                </c:pt>
                <c:pt idx="3">
                  <c:v>Apr/avr. </c:v>
                </c:pt>
                <c:pt idx="4">
                  <c:v>May/mai </c:v>
                </c:pt>
                <c:pt idx="5">
                  <c:v>Jun/juin </c:v>
                </c:pt>
                <c:pt idx="6">
                  <c:v>Jul/juil </c:v>
                </c:pt>
                <c:pt idx="7">
                  <c:v>Aug/août </c:v>
                </c:pt>
                <c:pt idx="8">
                  <c:v>Sep/sept. </c:v>
                </c:pt>
                <c:pt idx="9">
                  <c:v>Oct/oct. </c:v>
                </c:pt>
                <c:pt idx="10">
                  <c:v>Nov/nov. </c:v>
                </c:pt>
                <c:pt idx="11">
                  <c:v>Dec/dec.</c:v>
                </c:pt>
              </c:strCache>
            </c:strRef>
          </c:cat>
          <c:val>
            <c:numRef>
              <c:f>'Natural Gas Prices – Canada'!$D$34:$O$34</c:f>
              <c:numCache>
                <c:formatCode>0.00</c:formatCode>
                <c:ptCount val="12"/>
                <c:pt idx="0">
                  <c:v>1.9305000000000001</c:v>
                </c:pt>
                <c:pt idx="1">
                  <c:v>2.0139999999999998</c:v>
                </c:pt>
                <c:pt idx="2">
                  <c:v>1.7601</c:v>
                </c:pt>
                <c:pt idx="3">
                  <c:v>1.5331999999999999</c:v>
                </c:pt>
                <c:pt idx="4">
                  <c:v>1.2884</c:v>
                </c:pt>
                <c:pt idx="5">
                  <c:v>1.0528999999999999</c:v>
                </c:pt>
                <c:pt idx="6">
                  <c:v>0.9052</c:v>
                </c:pt>
                <c:pt idx="7">
                  <c:v>0.79920000000000002</c:v>
                </c:pt>
                <c:pt idx="8">
                  <c:v>0.69510000000000005</c:v>
                </c:pt>
                <c:pt idx="9">
                  <c:v>0.9284</c:v>
                </c:pt>
                <c:pt idx="10">
                  <c:v>1.6188</c:v>
                </c:pt>
                <c:pt idx="11">
                  <c:v>1.9154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C-4302-923C-109836317D6E}"/>
            </c:ext>
          </c:extLst>
        </c:ser>
        <c:ser>
          <c:idx val="1"/>
          <c:order val="2"/>
          <c:tx>
            <c:v>2024</c:v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2857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'Natural Gas Prices – Canada'!$D$16:$O$16</c:f>
              <c:strCache>
                <c:ptCount val="12"/>
                <c:pt idx="0">
                  <c:v>Jan/janv. </c:v>
                </c:pt>
                <c:pt idx="1">
                  <c:v>Feb/févr. </c:v>
                </c:pt>
                <c:pt idx="2">
                  <c:v>Mar/mars </c:v>
                </c:pt>
                <c:pt idx="3">
                  <c:v>Apr/avr. </c:v>
                </c:pt>
                <c:pt idx="4">
                  <c:v>May/mai </c:v>
                </c:pt>
                <c:pt idx="5">
                  <c:v>Jun/juin </c:v>
                </c:pt>
                <c:pt idx="6">
                  <c:v>Jul/juil </c:v>
                </c:pt>
                <c:pt idx="7">
                  <c:v>Aug/août </c:v>
                </c:pt>
                <c:pt idx="8">
                  <c:v>Sep/sept. </c:v>
                </c:pt>
                <c:pt idx="9">
                  <c:v>Oct/oct. </c:v>
                </c:pt>
                <c:pt idx="10">
                  <c:v>Nov/nov. </c:v>
                </c:pt>
                <c:pt idx="11">
                  <c:v>Dec/dec.</c:v>
                </c:pt>
              </c:strCache>
            </c:strRef>
          </c:cat>
          <c:val>
            <c:numRef>
              <c:f>'Natural Gas Prices – Canada'!$D$20:$O$20</c:f>
              <c:numCache>
                <c:formatCode>0.00</c:formatCode>
                <c:ptCount val="12"/>
                <c:pt idx="0">
                  <c:v>2.9460000000000002</c:v>
                </c:pt>
                <c:pt idx="1">
                  <c:v>2.0139999999999998</c:v>
                </c:pt>
                <c:pt idx="2">
                  <c:v>1.7601</c:v>
                </c:pt>
                <c:pt idx="3">
                  <c:v>1.5331999999999999</c:v>
                </c:pt>
                <c:pt idx="4">
                  <c:v>1.2884</c:v>
                </c:pt>
                <c:pt idx="5">
                  <c:v>1.0528999999999999</c:v>
                </c:pt>
                <c:pt idx="6">
                  <c:v>0.9052</c:v>
                </c:pt>
                <c:pt idx="7">
                  <c:v>0.79920000000000002</c:v>
                </c:pt>
                <c:pt idx="8">
                  <c:v>0.69510000000000005</c:v>
                </c:pt>
                <c:pt idx="9">
                  <c:v>0.9284</c:v>
                </c:pt>
                <c:pt idx="10">
                  <c:v>1.6188</c:v>
                </c:pt>
                <c:pt idx="11">
                  <c:v>1.9154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C-4302-923C-109836317D6E}"/>
            </c:ext>
          </c:extLst>
        </c:ser>
        <c:ser>
          <c:idx val="2"/>
          <c:order val="3"/>
          <c:tx>
            <c:v>2025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857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2857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503-4009-ACBD-B29766E181F5}"/>
              </c:ext>
            </c:extLst>
          </c:dPt>
          <c:cat>
            <c:strRef>
              <c:f>'Natural Gas Prices – Canada'!$D$16:$O$16</c:f>
              <c:strCache>
                <c:ptCount val="12"/>
                <c:pt idx="0">
                  <c:v>Jan/janv. </c:v>
                </c:pt>
                <c:pt idx="1">
                  <c:v>Feb/févr. </c:v>
                </c:pt>
                <c:pt idx="2">
                  <c:v>Mar/mars </c:v>
                </c:pt>
                <c:pt idx="3">
                  <c:v>Apr/avr. </c:v>
                </c:pt>
                <c:pt idx="4">
                  <c:v>May/mai </c:v>
                </c:pt>
                <c:pt idx="5">
                  <c:v>Jun/juin </c:v>
                </c:pt>
                <c:pt idx="6">
                  <c:v>Jul/juil </c:v>
                </c:pt>
                <c:pt idx="7">
                  <c:v>Aug/août </c:v>
                </c:pt>
                <c:pt idx="8">
                  <c:v>Sep/sept. </c:v>
                </c:pt>
                <c:pt idx="9">
                  <c:v>Oct/oct. </c:v>
                </c:pt>
                <c:pt idx="10">
                  <c:v>Nov/nov. </c:v>
                </c:pt>
                <c:pt idx="11">
                  <c:v>Dec/dec.</c:v>
                </c:pt>
              </c:strCache>
            </c:strRef>
          </c:cat>
          <c:val>
            <c:numRef>
              <c:f>'Natural Gas Prices – Canada'!$D$19:$O$19</c:f>
              <c:numCache>
                <c:formatCode>0.00</c:formatCode>
                <c:ptCount val="12"/>
                <c:pt idx="0">
                  <c:v>1.9305000000000001</c:v>
                </c:pt>
                <c:pt idx="1">
                  <c:v>2.0714999999999999</c:v>
                </c:pt>
                <c:pt idx="2">
                  <c:v>1.9519</c:v>
                </c:pt>
                <c:pt idx="3">
                  <c:v>2.1023000000000001</c:v>
                </c:pt>
                <c:pt idx="4">
                  <c:v>1.9653</c:v>
                </c:pt>
                <c:pt idx="5">
                  <c:v>1.3413999999999999</c:v>
                </c:pt>
                <c:pt idx="6">
                  <c:v>1.1935</c:v>
                </c:pt>
                <c:pt idx="7">
                  <c:v>0.89849999999999997</c:v>
                </c:pt>
                <c:pt idx="8">
                  <c:v>0.78920000000000001</c:v>
                </c:pt>
                <c:pt idx="9">
                  <c:v>1.2476</c:v>
                </c:pt>
                <c:pt idx="10">
                  <c:v>2.3666999999999998</c:v>
                </c:pt>
                <c:pt idx="11">
                  <c:v>3.0526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FC-4302-923C-109836317D6E}"/>
            </c:ext>
          </c:extLst>
        </c:ser>
        <c:ser>
          <c:idx val="0"/>
          <c:order val="4"/>
          <c:tx>
            <c:v>2026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2857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3"/>
                </a:solidFill>
                <a:ln w="28575">
                  <a:solidFill>
                    <a:schemeClr val="accent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5C7-4179-80DB-4DFEABE6927C}"/>
              </c:ext>
            </c:extLst>
          </c:dPt>
          <c:cat>
            <c:strRef>
              <c:f>'Natural Gas Prices – Canada'!$D$16:$O$16</c:f>
              <c:strCache>
                <c:ptCount val="12"/>
                <c:pt idx="0">
                  <c:v>Jan/janv. </c:v>
                </c:pt>
                <c:pt idx="1">
                  <c:v>Feb/févr. </c:v>
                </c:pt>
                <c:pt idx="2">
                  <c:v>Mar/mars </c:v>
                </c:pt>
                <c:pt idx="3">
                  <c:v>Apr/avr. </c:v>
                </c:pt>
                <c:pt idx="4">
                  <c:v>May/mai </c:v>
                </c:pt>
                <c:pt idx="5">
                  <c:v>Jun/juin </c:v>
                </c:pt>
                <c:pt idx="6">
                  <c:v>Jul/juil </c:v>
                </c:pt>
                <c:pt idx="7">
                  <c:v>Aug/août </c:v>
                </c:pt>
                <c:pt idx="8">
                  <c:v>Sep/sept. </c:v>
                </c:pt>
                <c:pt idx="9">
                  <c:v>Oct/oct. </c:v>
                </c:pt>
                <c:pt idx="10">
                  <c:v>Nov/nov. </c:v>
                </c:pt>
                <c:pt idx="11">
                  <c:v>Dec/dec.</c:v>
                </c:pt>
              </c:strCache>
            </c:strRef>
          </c:cat>
          <c:val>
            <c:numRef>
              <c:f>'Natural Gas Prices – Canada'!$D$18:$O$18</c:f>
              <c:numCache>
                <c:formatCode>0.00</c:formatCode>
                <c:ptCount val="12"/>
                <c:pt idx="0">
                  <c:v>2.7736999999999998</c:v>
                </c:pt>
                <c:pt idx="1">
                  <c:v>2.2618999999999998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9-4F1A-BD76-10F44AD0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5"/>
              </a:solidFill>
              <a:round/>
            </a:ln>
            <a:effectLst/>
          </c:spPr>
        </c:hiLowLines>
        <c:axId val="583347704"/>
        <c:axId val="583353192"/>
      </c:stockChart>
      <c:catAx>
        <c:axId val="583347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CA"/>
                  <a:t>Source: NGX</a:t>
                </a:r>
              </a:p>
            </c:rich>
          </c:tx>
          <c:layout>
            <c:manualLayout>
              <c:xMode val="edge"/>
              <c:yMode val="edge"/>
              <c:x val="8.3073727933541015E-3"/>
              <c:y val="0.94488680718188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5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583353192"/>
        <c:crosses val="autoZero"/>
        <c:auto val="1"/>
        <c:lblAlgn val="ctr"/>
        <c:lblOffset val="100"/>
        <c:noMultiLvlLbl val="1"/>
      </c:catAx>
      <c:valAx>
        <c:axId val="58335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5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en-US"/>
                  <a:t>$ CAD / GJ</a:t>
                </a:r>
              </a:p>
            </c:rich>
          </c:tx>
          <c:layout>
            <c:manualLayout>
              <c:xMode val="edge"/>
              <c:yMode val="edge"/>
              <c:x val="7.2315217391304351E-3"/>
              <c:y val="0.44683981481481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ysClr val="windowText" lastClr="000000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583347704"/>
        <c:crosses val="autoZero"/>
        <c:crossBetween val="between"/>
      </c:valAx>
      <c:spPr>
        <a:noFill/>
        <a:ln>
          <a:solidFill>
            <a:schemeClr val="accent5"/>
          </a:solidFill>
        </a:ln>
        <a:effectLst/>
      </c:spPr>
    </c:plotArea>
    <c:legend>
      <c:legendPos val="r"/>
      <c:layout>
        <c:manualLayout>
          <c:xMode val="edge"/>
          <c:yMode val="edge"/>
          <c:x val="0.84499512932004739"/>
          <c:y val="0.32771801741755791"/>
          <c:w val="0.15500484202014539"/>
          <c:h val="0.199275482263899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bg2">
                    <a:lumMod val="10000"/>
                  </a:schemeClr>
                </a:solidFill>
                <a:effectLst/>
              </a:rPr>
              <a:t>NATURAL GAS PRICE / PRIX DU GAZ NATUREL</a:t>
            </a:r>
            <a:br>
              <a:rPr lang="en-US" sz="1400" b="1" i="0" baseline="0">
                <a:solidFill>
                  <a:schemeClr val="bg2">
                    <a:lumMod val="10000"/>
                  </a:schemeClr>
                </a:solidFill>
                <a:effectLst/>
              </a:rPr>
            </a:br>
            <a:r>
              <a:rPr lang="en-US" sz="1400" b="1" i="0" baseline="0">
                <a:solidFill>
                  <a:schemeClr val="bg2">
                    <a:lumMod val="10000"/>
                  </a:schemeClr>
                </a:solidFill>
                <a:effectLst/>
              </a:rPr>
              <a:t>ALBERTA MARKET PRICE</a:t>
            </a:r>
            <a:r>
              <a:rPr lang="en-US" sz="1400" b="0" i="0" baseline="0">
                <a:solidFill>
                  <a:schemeClr val="bg2">
                    <a:lumMod val="10000"/>
                  </a:schemeClr>
                </a:solidFill>
                <a:effectLst/>
              </a:rPr>
              <a:t> </a:t>
            </a:r>
            <a:endParaRPr lang="en-US" sz="1400">
              <a:solidFill>
                <a:schemeClr val="bg2">
                  <a:lumMod val="10000"/>
                </a:schemeClr>
              </a:solidFill>
              <a:effectLst/>
            </a:endParaRPr>
          </a:p>
        </c:rich>
      </c:tx>
      <c:layout>
        <c:manualLayout>
          <c:xMode val="edge"/>
          <c:yMode val="edge"/>
          <c:x val="0.27379072837306118"/>
          <c:y val="4.8952897281282588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69712975909164"/>
          <c:y val="0.13104870087960316"/>
          <c:w val="0.72059612486133939"/>
          <c:h val="0.61789915604811696"/>
        </c:manualLayout>
      </c:layout>
      <c:stockChart>
        <c:ser>
          <c:idx val="3"/>
          <c:order val="0"/>
          <c:tx>
            <c:strRef>
              <c:f>'Natural Gas Prices – Canada v2'!$C$27</c:f>
              <c:strCache>
                <c:ptCount val="1"/>
                <c:pt idx="0">
                  <c:v>5‐yr/ans max.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6"/>
            <c:spPr>
              <a:solidFill>
                <a:srgbClr val="00B0F0"/>
              </a:solidFill>
              <a:ln w="12700">
                <a:solidFill>
                  <a:srgbClr val="00B0F0"/>
                </a:solidFill>
              </a:ln>
              <a:effectLst/>
            </c:spPr>
          </c:marker>
          <c:cat>
            <c:strRef>
              <c:f>'Natural Gas Prices – Canada v2'!$D$16:$O$16</c:f>
              <c:strCache>
                <c:ptCount val="12"/>
                <c:pt idx="0">
                  <c:v>Jan/janv. </c:v>
                </c:pt>
                <c:pt idx="1">
                  <c:v>Feb/févr. </c:v>
                </c:pt>
                <c:pt idx="2">
                  <c:v>Mar/mars </c:v>
                </c:pt>
                <c:pt idx="3">
                  <c:v>Apr/avr. </c:v>
                </c:pt>
                <c:pt idx="4">
                  <c:v>May/mai </c:v>
                </c:pt>
                <c:pt idx="5">
                  <c:v>Jun/juin </c:v>
                </c:pt>
                <c:pt idx="6">
                  <c:v>Jul/juil </c:v>
                </c:pt>
                <c:pt idx="7">
                  <c:v>Aug/août </c:v>
                </c:pt>
                <c:pt idx="8">
                  <c:v>Sep/sept. </c:v>
                </c:pt>
                <c:pt idx="9">
                  <c:v>Oct/oct. </c:v>
                </c:pt>
                <c:pt idx="10">
                  <c:v>Nov/nov. </c:v>
                </c:pt>
                <c:pt idx="11">
                  <c:v>Dec/dec.</c:v>
                </c:pt>
              </c:strCache>
            </c:strRef>
          </c:cat>
          <c:val>
            <c:numRef>
              <c:f>'Natural Gas Prices – Canada v2'!$D$27:$O$27</c:f>
              <c:numCache>
                <c:formatCode>0.00</c:formatCode>
                <c:ptCount val="12"/>
                <c:pt idx="0">
                  <c:v>3.12</c:v>
                </c:pt>
                <c:pt idx="1">
                  <c:v>3.2517</c:v>
                </c:pt>
                <c:pt idx="2">
                  <c:v>2.7747000000000002</c:v>
                </c:pt>
                <c:pt idx="3">
                  <c:v>2.58</c:v>
                </c:pt>
                <c:pt idx="4">
                  <c:v>2.7</c:v>
                </c:pt>
                <c:pt idx="5">
                  <c:v>2.62</c:v>
                </c:pt>
                <c:pt idx="6">
                  <c:v>2.0499999999999998</c:v>
                </c:pt>
                <c:pt idx="7">
                  <c:v>2.0455000000000001</c:v>
                </c:pt>
                <c:pt idx="8">
                  <c:v>2.34</c:v>
                </c:pt>
                <c:pt idx="9">
                  <c:v>2.65</c:v>
                </c:pt>
                <c:pt idx="10">
                  <c:v>2.8003999999999998</c:v>
                </c:pt>
                <c:pt idx="11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CE-467A-B01E-EB9734E451CF}"/>
            </c:ext>
          </c:extLst>
        </c:ser>
        <c:ser>
          <c:idx val="4"/>
          <c:order val="1"/>
          <c:tx>
            <c:strRef>
              <c:f>'Natural Gas Prices – Canada v2'!$C$28</c:f>
              <c:strCache>
                <c:ptCount val="1"/>
                <c:pt idx="0">
                  <c:v>5‐yr/ans min.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6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  <a:effectLst/>
            </c:spPr>
          </c:marker>
          <c:cat>
            <c:strRef>
              <c:f>'Natural Gas Prices – Canada v2'!$D$16:$O$16</c:f>
              <c:strCache>
                <c:ptCount val="12"/>
                <c:pt idx="0">
                  <c:v>Jan/janv. </c:v>
                </c:pt>
                <c:pt idx="1">
                  <c:v>Feb/févr. </c:v>
                </c:pt>
                <c:pt idx="2">
                  <c:v>Mar/mars </c:v>
                </c:pt>
                <c:pt idx="3">
                  <c:v>Apr/avr. </c:v>
                </c:pt>
                <c:pt idx="4">
                  <c:v>May/mai </c:v>
                </c:pt>
                <c:pt idx="5">
                  <c:v>Jun/juin </c:v>
                </c:pt>
                <c:pt idx="6">
                  <c:v>Jul/juil </c:v>
                </c:pt>
                <c:pt idx="7">
                  <c:v>Aug/août </c:v>
                </c:pt>
                <c:pt idx="8">
                  <c:v>Sep/sept. </c:v>
                </c:pt>
                <c:pt idx="9">
                  <c:v>Oct/oct. </c:v>
                </c:pt>
                <c:pt idx="10">
                  <c:v>Nov/nov. </c:v>
                </c:pt>
                <c:pt idx="11">
                  <c:v>Dec/dec.</c:v>
                </c:pt>
              </c:strCache>
            </c:strRef>
          </c:cat>
          <c:val>
            <c:numRef>
              <c:f>'Natural Gas Prices – Canada v2'!$D$28:$O$28</c:f>
              <c:numCache>
                <c:formatCode>0.00</c:formatCode>
                <c:ptCount val="12"/>
                <c:pt idx="0">
                  <c:v>1.75</c:v>
                </c:pt>
                <c:pt idx="1">
                  <c:v>1.96</c:v>
                </c:pt>
                <c:pt idx="2">
                  <c:v>1.73</c:v>
                </c:pt>
                <c:pt idx="3">
                  <c:v>1.1100000000000001</c:v>
                </c:pt>
                <c:pt idx="4">
                  <c:v>0.96</c:v>
                </c:pt>
                <c:pt idx="5">
                  <c:v>0.74</c:v>
                </c:pt>
                <c:pt idx="6">
                  <c:v>1.06</c:v>
                </c:pt>
                <c:pt idx="7">
                  <c:v>1.01</c:v>
                </c:pt>
                <c:pt idx="8">
                  <c:v>0.95</c:v>
                </c:pt>
                <c:pt idx="9">
                  <c:v>1.32</c:v>
                </c:pt>
                <c:pt idx="10">
                  <c:v>1.8</c:v>
                </c:pt>
                <c:pt idx="11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CE-467A-B01E-EB9734E451CF}"/>
            </c:ext>
          </c:extLst>
        </c:ser>
        <c:ser>
          <c:idx val="1"/>
          <c:order val="2"/>
          <c:tx>
            <c:strRef>
              <c:f>'Natural Gas Prices – Canada v2'!$C$18</c:f>
              <c:strCache>
                <c:ptCount val="1"/>
                <c:pt idx="0">
                  <c:v>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val>
            <c:numRef>
              <c:f>'Natural Gas Prices – Canada v2'!$D$18:$O$18</c:f>
              <c:numCache>
                <c:formatCode>0.00</c:formatCode>
                <c:ptCount val="12"/>
                <c:pt idx="0">
                  <c:v>2.2768000000000002</c:v>
                </c:pt>
                <c:pt idx="1">
                  <c:v>1.9979</c:v>
                </c:pt>
                <c:pt idx="2">
                  <c:v>1.7962</c:v>
                </c:pt>
                <c:pt idx="3">
                  <c:v>1.7542</c:v>
                </c:pt>
                <c:pt idx="4">
                  <c:v>1.8526</c:v>
                </c:pt>
                <c:pt idx="5">
                  <c:v>1.8414999999999999</c:v>
                </c:pt>
                <c:pt idx="6">
                  <c:v>1.8165</c:v>
                </c:pt>
                <c:pt idx="7">
                  <c:v>2.0455000000000001</c:v>
                </c:pt>
                <c:pt idx="8">
                  <c:v>2.1970000000000001</c:v>
                </c:pt>
                <c:pt idx="9">
                  <c:v>2.2004000000000001</c:v>
                </c:pt>
                <c:pt idx="10">
                  <c:v>2.8003999999999998</c:v>
                </c:pt>
                <c:pt idx="11">
                  <c:v>2.6152000000000002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3CE-467A-B01E-EB9734E451CF}"/>
            </c:ext>
          </c:extLst>
        </c:ser>
        <c:ser>
          <c:idx val="0"/>
          <c:order val="3"/>
          <c:tx>
            <c:v>2019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val>
            <c:numRef>
              <c:f>'Natural Gas Prices – Canada v2'!$D$19:$O$19</c:f>
              <c:numCache>
                <c:formatCode>General</c:formatCode>
                <c:ptCount val="12"/>
                <c:pt idx="0">
                  <c:v>1.75</c:v>
                </c:pt>
                <c:pt idx="1">
                  <c:v>2.3199999999999998</c:v>
                </c:pt>
                <c:pt idx="2" formatCode="0.00">
                  <c:v>2.2000000000000002</c:v>
                </c:pt>
                <c:pt idx="3">
                  <c:v>1.1100000000000001</c:v>
                </c:pt>
                <c:pt idx="4">
                  <c:v>1.41</c:v>
                </c:pt>
                <c:pt idx="5">
                  <c:v>0.74</c:v>
                </c:pt>
                <c:pt idx="6">
                  <c:v>1.06</c:v>
                </c:pt>
                <c:pt idx="7">
                  <c:v>1.01</c:v>
                </c:pt>
                <c:pt idx="8">
                  <c:v>0.95</c:v>
                </c:pt>
                <c:pt idx="9">
                  <c:v>1.84</c:v>
                </c:pt>
                <c:pt idx="10">
                  <c:v>2.4</c:v>
                </c:pt>
                <c:pt idx="11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3CE-467A-B01E-EB9734E451CF}"/>
            </c:ext>
          </c:extLst>
        </c:ser>
        <c:ser>
          <c:idx val="2"/>
          <c:order val="4"/>
          <c:tx>
            <c:v>2021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'Natural Gas Prices – Canada v2'!$D$17:$O$17</c:f>
              <c:numCache>
                <c:formatCode>0.00</c:formatCode>
                <c:ptCount val="12"/>
                <c:pt idx="0">
                  <c:v>2.5541999999999998</c:v>
                </c:pt>
                <c:pt idx="1">
                  <c:v>3.2517</c:v>
                </c:pt>
                <c:pt idx="2">
                  <c:v>2.7747000000000002</c:v>
                </c:pt>
                <c:pt idx="3">
                  <c:v>2.5594999999999999</c:v>
                </c:pt>
                <c:pt idx="4">
                  <c:v>2.7877999999999998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4-446C-ABD5-BA8D70D29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hiLowLines>
        <c:axId val="583347704"/>
        <c:axId val="583353192"/>
      </c:stockChart>
      <c:catAx>
        <c:axId val="583347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200">
                    <a:solidFill>
                      <a:schemeClr val="bg2">
                        <a:lumMod val="10000"/>
                      </a:schemeClr>
                    </a:solidFill>
                  </a:rPr>
                  <a:t>Source: NGX</a:t>
                </a:r>
              </a:p>
            </c:rich>
          </c:tx>
          <c:layout>
            <c:manualLayout>
              <c:xMode val="edge"/>
              <c:yMode val="edge"/>
              <c:x val="8.3073727933541015E-3"/>
              <c:y val="0.94488680718188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353192"/>
        <c:crosses val="autoZero"/>
        <c:auto val="1"/>
        <c:lblAlgn val="ctr"/>
        <c:lblOffset val="100"/>
        <c:noMultiLvlLbl val="1"/>
      </c:catAx>
      <c:valAx>
        <c:axId val="583353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0" i="0" baseline="0">
                    <a:solidFill>
                      <a:schemeClr val="bg2">
                        <a:lumMod val="10000"/>
                      </a:schemeClr>
                    </a:solidFill>
                    <a:effectLst/>
                  </a:rPr>
                  <a:t>$ CAD / GJ</a:t>
                </a:r>
                <a:endParaRPr lang="en-US" sz="800">
                  <a:solidFill>
                    <a:schemeClr val="bg2">
                      <a:lumMod val="10000"/>
                    </a:schemeClr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1.0963115591859406E-3"/>
              <c:y val="0.272802866854757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bg2">
                    <a:lumMod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334770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84652553944775599"/>
          <c:y val="0.18523840257672705"/>
          <c:w val="0.14031701425104978"/>
          <c:h val="0.369959263566630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2">
                  <a:lumMod val="1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15241</xdr:colOff>
      <xdr:row>0</xdr:row>
      <xdr:rowOff>15240</xdr:rowOff>
    </xdr:from>
    <xdr:ext cx="2212782" cy="559003"/>
    <xdr:pic>
      <xdr:nvPicPr>
        <xdr:cNvPr id="2" name="Picture 1">
          <a:extLst>
            <a:ext uri="{FF2B5EF4-FFF2-40B4-BE49-F238E27FC236}">
              <a16:creationId xmlns:a16="http://schemas.microsoft.com/office/drawing/2014/main" id="{379C246F-1135-4030-84F8-90EDAE36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1" y="15240"/>
          <a:ext cx="2212782" cy="55900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336687</xdr:colOff>
      <xdr:row>38</xdr:row>
      <xdr:rowOff>145774</xdr:rowOff>
    </xdr:from>
    <xdr:to>
      <xdr:col>17</xdr:col>
      <xdr:colOff>410201</xdr:colOff>
      <xdr:row>79</xdr:row>
      <xdr:rowOff>45304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28DFD3-44FF-45A6-81ED-D15A939D3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15240</xdr:rowOff>
    </xdr:from>
    <xdr:ext cx="6349364" cy="1604004"/>
    <xdr:pic>
      <xdr:nvPicPr>
        <xdr:cNvPr id="3" name="Picture 2">
          <a:extLst>
            <a:ext uri="{FF2B5EF4-FFF2-40B4-BE49-F238E27FC236}">
              <a16:creationId xmlns:a16="http://schemas.microsoft.com/office/drawing/2014/main" id="{9E38E8D3-6D28-4BEB-A0F5-7C436BDF0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5240"/>
          <a:ext cx="6349364" cy="160400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205740</xdr:colOff>
      <xdr:row>34</xdr:row>
      <xdr:rowOff>11430</xdr:rowOff>
    </xdr:from>
    <xdr:to>
      <xdr:col>16</xdr:col>
      <xdr:colOff>495300</xdr:colOff>
      <xdr:row>55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96A998-1C2C-47DA-B8E2-1081DA63C1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D8F7D9B-C11B-4062-A316-AEEB561FA7CD}" autoFormatId="16" applyNumberFormats="0" applyBorderFormats="0" applyFontFormats="0" applyPatternFormats="0" applyAlignmentFormats="0" applyWidthHeightFormats="0">
  <queryTableRefresh nextId="3">
    <queryTableFields count="2">
      <queryTableField id="1" name="Date" tableColumnId="1"/>
      <queryTableField id="2" name="Alberta_CAD_GJ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6D55DB-B160-40C9-BE08-977DD036B360}" name="commodity_prices" displayName="commodity_prices" ref="A1:B172" tableType="queryTable" totalsRowShown="0">
  <autoFilter ref="A1:B172" xr:uid="{B96D55DB-B160-40C9-BE08-977DD036B360}"/>
  <tableColumns count="2">
    <tableColumn id="1" xr3:uid="{6D314B25-AF53-4992-9FDA-4876C6253938}" uniqueName="1" name="Date" queryTableFieldId="1" dataDxfId="0"/>
    <tableColumn id="2" xr3:uid="{26D6C404-1AAD-4587-A691-CE1B5E1E90E3}" uniqueName="2" name="Alberta_CAD_GJ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CGA Excel">
  <a:themeElements>
    <a:clrScheme name="CGA Excel">
      <a:dk1>
        <a:sysClr val="windowText" lastClr="000000"/>
      </a:dk1>
      <a:lt1>
        <a:srgbClr val="FFFFFF"/>
      </a:lt1>
      <a:dk2>
        <a:srgbClr val="005C89"/>
      </a:dk2>
      <a:lt2>
        <a:srgbClr val="6ECCE4"/>
      </a:lt2>
      <a:accent1>
        <a:srgbClr val="007DC5"/>
      </a:accent1>
      <a:accent2>
        <a:srgbClr val="005C89"/>
      </a:accent2>
      <a:accent3>
        <a:srgbClr val="FBBD5B"/>
      </a:accent3>
      <a:accent4>
        <a:srgbClr val="8CC540"/>
      </a:accent4>
      <a:accent5>
        <a:srgbClr val="A5A5A5"/>
      </a:accent5>
      <a:accent6>
        <a:srgbClr val="000000"/>
      </a:accent6>
      <a:hlink>
        <a:srgbClr val="007DC5"/>
      </a:hlink>
      <a:folHlink>
        <a:srgbClr val="007DC5"/>
      </a:folHlink>
    </a:clrScheme>
    <a:fontScheme name="CG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heice.com/marketdata/reports/25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heice.com/marketdata/reports/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4782-1A77-47B0-B69A-D2D85FADFF62}">
  <sheetPr codeName="Sheet1"/>
  <dimension ref="C9:S37"/>
  <sheetViews>
    <sheetView tabSelected="1" topLeftCell="C37" zoomScale="115" zoomScaleNormal="115" workbookViewId="0">
      <selection activeCell="E18" sqref="E18"/>
    </sheetView>
  </sheetViews>
  <sheetFormatPr defaultRowHeight="14.25" x14ac:dyDescent="0.2"/>
  <cols>
    <col min="3" max="3" width="11.75" customWidth="1"/>
    <col min="11" max="11" width="8.875" bestFit="1" customWidth="1"/>
  </cols>
  <sheetData>
    <row r="9" spans="3:17" x14ac:dyDescent="0.2">
      <c r="Q9" s="16"/>
    </row>
    <row r="11" spans="3:17" x14ac:dyDescent="0.2">
      <c r="O11" s="17"/>
    </row>
    <row r="12" spans="3:17" ht="18" x14ac:dyDescent="0.2">
      <c r="I12" s="14" t="s">
        <v>0</v>
      </c>
    </row>
    <row r="13" spans="3:17" ht="17.25" customHeight="1" x14ac:dyDescent="0.2">
      <c r="F13" s="21" t="s">
        <v>1</v>
      </c>
      <c r="G13" s="21"/>
      <c r="H13" s="21"/>
      <c r="I13" s="21"/>
      <c r="J13" s="21"/>
      <c r="K13" s="21"/>
      <c r="L13" s="21"/>
      <c r="M13" s="21"/>
      <c r="N13" s="21"/>
    </row>
    <row r="15" spans="3:17" ht="15.75" thickBot="1" x14ac:dyDescent="0.3">
      <c r="C15" s="13" t="s">
        <v>2</v>
      </c>
      <c r="I15" s="17"/>
      <c r="J15" s="17"/>
      <c r="L15" s="17"/>
      <c r="M15" s="17"/>
      <c r="N15" s="17"/>
    </row>
    <row r="16" spans="3:17" ht="15" x14ac:dyDescent="0.25">
      <c r="C16" s="12"/>
      <c r="D16" s="11" t="s">
        <v>3</v>
      </c>
      <c r="E16" s="11" t="s">
        <v>4</v>
      </c>
      <c r="F16" s="11" t="s">
        <v>5</v>
      </c>
      <c r="G16" s="11" t="s">
        <v>6</v>
      </c>
      <c r="H16" s="11" t="s">
        <v>7</v>
      </c>
      <c r="I16" s="11" t="s">
        <v>8</v>
      </c>
      <c r="J16" s="11" t="s">
        <v>9</v>
      </c>
      <c r="K16" s="11" t="s">
        <v>10</v>
      </c>
      <c r="L16" s="11" t="s">
        <v>11</v>
      </c>
      <c r="M16" s="11" t="s">
        <v>12</v>
      </c>
      <c r="N16" s="11" t="s">
        <v>13</v>
      </c>
      <c r="O16" s="11" t="s">
        <v>14</v>
      </c>
      <c r="P16" s="10" t="s">
        <v>15</v>
      </c>
    </row>
    <row r="17" spans="3:19" ht="15" hidden="1" x14ac:dyDescent="0.25">
      <c r="C17" s="18"/>
      <c r="D17" s="19">
        <v>1</v>
      </c>
      <c r="E17" s="19">
        <v>2</v>
      </c>
      <c r="F17" s="19">
        <v>3</v>
      </c>
      <c r="G17" s="19">
        <v>4</v>
      </c>
      <c r="H17" s="19">
        <v>5</v>
      </c>
      <c r="I17" s="19">
        <v>6</v>
      </c>
      <c r="J17" s="19">
        <v>7</v>
      </c>
      <c r="K17" s="19">
        <v>8</v>
      </c>
      <c r="L17" s="19">
        <v>9</v>
      </c>
      <c r="M17" s="19">
        <v>10</v>
      </c>
      <c r="N17" s="19">
        <v>11</v>
      </c>
      <c r="O17" s="19">
        <v>12</v>
      </c>
      <c r="P17" s="20"/>
    </row>
    <row r="18" spans="3:19" ht="15" x14ac:dyDescent="0.25">
      <c r="C18" s="7">
        <v>2026</v>
      </c>
      <c r="D18" s="9">
        <f>VLOOKUP(DATE($C18,D$17,1),commodity_prices[],2,FALSE)</f>
        <v>2.7736999999999998</v>
      </c>
      <c r="E18" s="9">
        <f>VLOOKUP(DATE($C18,E$17,1),commodity_prices[],2,FALSE)</f>
        <v>2.2618999999999998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5"/>
    </row>
    <row r="19" spans="3:19" ht="15" x14ac:dyDescent="0.25">
      <c r="C19" s="7">
        <v>2025</v>
      </c>
      <c r="D19" s="9">
        <f>VLOOKUP(DATE($C19,D$17,1),commodity_prices[],2,FALSE)</f>
        <v>1.9305000000000001</v>
      </c>
      <c r="E19" s="9">
        <f>VLOOKUP(DATE($C19,E$17,1),commodity_prices[],2,FALSE)</f>
        <v>2.0714999999999999</v>
      </c>
      <c r="F19" s="9">
        <f>VLOOKUP(DATE($C19,F$17,1),commodity_prices[],2,FALSE)</f>
        <v>1.9519</v>
      </c>
      <c r="G19" s="9">
        <f>VLOOKUP(DATE($C19,G$17,1),commodity_prices[],2,FALSE)</f>
        <v>2.1023000000000001</v>
      </c>
      <c r="H19" s="9">
        <f>VLOOKUP(DATE($C19,H$17,1),commodity_prices[],2,FALSE)</f>
        <v>1.9653</v>
      </c>
      <c r="I19" s="9">
        <f>VLOOKUP(DATE($C19,I$17,1),commodity_prices[],2,FALSE)</f>
        <v>1.3413999999999999</v>
      </c>
      <c r="J19" s="9">
        <f>VLOOKUP(DATE($C19,J$17,1),commodity_prices[],2,FALSE)</f>
        <v>1.1935</v>
      </c>
      <c r="K19" s="9">
        <f>VLOOKUP(DATE($C19,K$17,1),commodity_prices[],2,FALSE)</f>
        <v>0.89849999999999997</v>
      </c>
      <c r="L19" s="9">
        <f>VLOOKUP(DATE($C19,L$17,1),commodity_prices[],2,FALSE)</f>
        <v>0.78920000000000001</v>
      </c>
      <c r="M19" s="9">
        <f>VLOOKUP(DATE($C19,M$17,1),commodity_prices[],2,FALSE)</f>
        <v>1.2476</v>
      </c>
      <c r="N19" s="9">
        <f>VLOOKUP(DATE($C19,N$17,1),commodity_prices[],2,FALSE)</f>
        <v>2.3666999999999998</v>
      </c>
      <c r="O19" s="9">
        <f>VLOOKUP(DATE($C19,O$17,1),commodity_prices[],2,FALSE)</f>
        <v>3.0526</v>
      </c>
      <c r="P19" s="5">
        <f t="shared" ref="P19:P21" si="0">AVERAGE(D19:O19)</f>
        <v>1.7425833333333334</v>
      </c>
      <c r="Q19" s="17"/>
    </row>
    <row r="20" spans="3:19" ht="15" x14ac:dyDescent="0.25">
      <c r="C20" s="7">
        <v>2024</v>
      </c>
      <c r="D20" s="9">
        <f>VLOOKUP(DATE($C20,D$17,1),commodity_prices[],2,FALSE)</f>
        <v>2.9460000000000002</v>
      </c>
      <c r="E20" s="9">
        <f>VLOOKUP(DATE($C20,E$17,1),commodity_prices[],2,FALSE)</f>
        <v>2.0139999999999998</v>
      </c>
      <c r="F20" s="9">
        <f>VLOOKUP(DATE($C20,F$17,1),commodity_prices[],2,FALSE)</f>
        <v>1.7601</v>
      </c>
      <c r="G20" s="9">
        <f>VLOOKUP(DATE($C20,G$17,1),commodity_prices[],2,FALSE)</f>
        <v>1.5331999999999999</v>
      </c>
      <c r="H20" s="9">
        <f>VLOOKUP(DATE($C20,H$17,1),commodity_prices[],2,FALSE)</f>
        <v>1.2884</v>
      </c>
      <c r="I20" s="9">
        <f>VLOOKUP(DATE($C20,I$17,1),commodity_prices[],2,FALSE)</f>
        <v>1.0528999999999999</v>
      </c>
      <c r="J20" s="9">
        <f>VLOOKUP(DATE($C20,J$17,1),commodity_prices[],2,FALSE)</f>
        <v>0.9052</v>
      </c>
      <c r="K20" s="9">
        <f>VLOOKUP(DATE($C20,K$17,1),commodity_prices[],2,FALSE)</f>
        <v>0.79920000000000002</v>
      </c>
      <c r="L20" s="9">
        <f>VLOOKUP(DATE($C20,L$17,1),commodity_prices[],2,FALSE)</f>
        <v>0.69510000000000005</v>
      </c>
      <c r="M20" s="9">
        <f>VLOOKUP(DATE($C20,M$17,1),commodity_prices[],2,FALSE)</f>
        <v>0.9284</v>
      </c>
      <c r="N20" s="9">
        <f>VLOOKUP(DATE($C20,N$17,1),commodity_prices[],2,FALSE)</f>
        <v>1.6188</v>
      </c>
      <c r="O20" s="9">
        <f>VLOOKUP(DATE($C20,O$17,1),commodity_prices[],2,FALSE)</f>
        <v>1.9154</v>
      </c>
      <c r="P20" s="5">
        <f t="shared" si="0"/>
        <v>1.4547249999999998</v>
      </c>
    </row>
    <row r="21" spans="3:19" ht="15" x14ac:dyDescent="0.25">
      <c r="C21" s="7">
        <v>2023</v>
      </c>
      <c r="D21" s="9">
        <f>VLOOKUP(DATE($C21,D$17,1),commodity_prices[],2,FALSE)</f>
        <v>4.8849</v>
      </c>
      <c r="E21" s="9">
        <f>VLOOKUP(DATE($C21,E$17,1),commodity_prices[],2,FALSE)</f>
        <v>3.5417999999999998</v>
      </c>
      <c r="F21" s="9">
        <f>VLOOKUP(DATE($C21,F$17,1),commodity_prices[],2,FALSE)</f>
        <v>3.0135999999999998</v>
      </c>
      <c r="G21" s="9">
        <f>VLOOKUP(DATE($C21,G$17,1),commodity_prices[],2,FALSE)</f>
        <v>2.5186999999999999</v>
      </c>
      <c r="H21" s="9">
        <f>VLOOKUP(DATE($C21,H$17,1),commodity_prices[],2,FALSE)</f>
        <v>2.2677999999999998</v>
      </c>
      <c r="I21" s="9">
        <f>VLOOKUP(DATE($C21,I$17,1),commodity_prices[],2,FALSE)</f>
        <v>2.2038000000000002</v>
      </c>
      <c r="J21" s="9">
        <f>VLOOKUP(DATE($C21,J$17,1),commodity_prices[],2,FALSE)</f>
        <v>2.1972999999999998</v>
      </c>
      <c r="K21" s="9">
        <f>VLOOKUP(DATE($C21,K$17,1),commodity_prices[],2,FALSE)</f>
        <v>2.5137</v>
      </c>
      <c r="L21" s="9">
        <f>VLOOKUP(DATE($C21,L$17,1),commodity_prices[],2,FALSE)</f>
        <v>2.5160999999999998</v>
      </c>
      <c r="M21" s="9">
        <f>VLOOKUP(DATE($C21,M$17,1),commodity_prices[],2,FALSE)</f>
        <v>2.3439999999999999</v>
      </c>
      <c r="N21" s="9">
        <f>VLOOKUP(DATE($C21,N$17,1),commodity_prices[],2,FALSE)</f>
        <v>2.5798000000000001</v>
      </c>
      <c r="O21" s="9">
        <f>VLOOKUP(DATE($C21,O$17,1),commodity_prices[],2,FALSE)</f>
        <v>2.3090000000000002</v>
      </c>
      <c r="P21" s="5">
        <f t="shared" si="0"/>
        <v>2.7408749999999995</v>
      </c>
    </row>
    <row r="22" spans="3:19" ht="15" x14ac:dyDescent="0.25">
      <c r="C22" s="7">
        <v>2022</v>
      </c>
      <c r="D22" s="9">
        <f>VLOOKUP(DATE($C22,D$17,1),commodity_prices[],2,FALSE)</f>
        <v>4.1727999999999996</v>
      </c>
      <c r="E22" s="9">
        <f>VLOOKUP(DATE($C22,E$17,1),commodity_prices[],2,FALSE)</f>
        <v>4.5641999999999996</v>
      </c>
      <c r="F22" s="9">
        <f>VLOOKUP(DATE($C22,F$17,1),commodity_prices[],2,FALSE)</f>
        <v>4.5637999999999996</v>
      </c>
      <c r="G22" s="9">
        <f>VLOOKUP(DATE($C22,G$17,1),commodity_prices[],2,FALSE)</f>
        <v>5.5468999999999999</v>
      </c>
      <c r="H22" s="9">
        <f>VLOOKUP(DATE($C22,H$17,1),commodity_prices[],2,FALSE)</f>
        <v>6.2961</v>
      </c>
      <c r="I22" s="9">
        <f>VLOOKUP(DATE($C22,I$17,1),commodity_prices[],2,FALSE)</f>
        <v>6.8601999999999999</v>
      </c>
      <c r="J22" s="9">
        <f>VLOOKUP(DATE($C22,J$17,1),commodity_prices[],2,FALSE)</f>
        <v>5.7476000000000003</v>
      </c>
      <c r="K22" s="9">
        <f>VLOOKUP(DATE($C22,K$17,1),commodity_prices[],2,FALSE)</f>
        <v>3.8338000000000001</v>
      </c>
      <c r="L22" s="9">
        <f>VLOOKUP(DATE($C22,L$17,1),commodity_prices[],2,FALSE)</f>
        <v>4.2929000000000004</v>
      </c>
      <c r="M22" s="9">
        <f>VLOOKUP(DATE($C22,M$17,1),commodity_prices[],2,FALSE)</f>
        <v>3.8159999999999998</v>
      </c>
      <c r="N22" s="9">
        <f>VLOOKUP(DATE($C22,N$17,1),commodity_prices[],2,FALSE)</f>
        <v>5.4492000000000003</v>
      </c>
      <c r="O22" s="9">
        <f>VLOOKUP(DATE($C22,O$17,1),commodity_prices[],2,FALSE)</f>
        <v>5.9997999999999996</v>
      </c>
      <c r="P22" s="5">
        <f t="shared" ref="P22" si="1">AVERAGE(D22:O22)</f>
        <v>5.095275</v>
      </c>
    </row>
    <row r="23" spans="3:19" ht="15" x14ac:dyDescent="0.25">
      <c r="C23" s="7">
        <v>2021</v>
      </c>
      <c r="D23" s="9">
        <f>VLOOKUP(DATE($C23,D$17,1),commodity_prices[],2,FALSE)</f>
        <v>2.5541999999999998</v>
      </c>
      <c r="E23" s="9">
        <f>VLOOKUP(DATE($C23,E$17,1),commodity_prices[],2,FALSE)</f>
        <v>3.2517</v>
      </c>
      <c r="F23" s="9">
        <f>VLOOKUP(DATE($C23,F$17,1),commodity_prices[],2,FALSE)</f>
        <v>2.7747000000000002</v>
      </c>
      <c r="G23" s="9">
        <f>VLOOKUP(DATE($C23,G$17,1),commodity_prices[],2,FALSE)</f>
        <v>2.5594999999999999</v>
      </c>
      <c r="H23" s="9">
        <f>VLOOKUP(DATE($C23,H$17,1),commodity_prices[],2,FALSE)</f>
        <v>2.7877999999999998</v>
      </c>
      <c r="I23" s="9">
        <f>VLOOKUP(DATE($C23,I$17,1),commodity_prices[],2,FALSE)</f>
        <v>3.0293999999999999</v>
      </c>
      <c r="J23" s="9">
        <f>VLOOKUP(DATE($C23,J$17,1),commodity_prices[],2,FALSE)</f>
        <v>3.4216000000000002</v>
      </c>
      <c r="K23" s="9">
        <f>VLOOKUP(DATE($C23,K$17,1),commodity_prices[],2,FALSE)</f>
        <v>3.0287999999999999</v>
      </c>
      <c r="L23" s="9">
        <f>VLOOKUP(DATE($C23,L$17,1),commodity_prices[],2,FALSE)</f>
        <v>3.4175</v>
      </c>
      <c r="M23" s="9">
        <f>VLOOKUP(DATE($C23,M$17,1),commodity_prices[],2,FALSE)</f>
        <v>4.2975000000000003</v>
      </c>
      <c r="N23" s="9">
        <f>VLOOKUP(DATE($C23,N$17,1),commodity_prices[],2,FALSE)</f>
        <v>4.8711000000000002</v>
      </c>
      <c r="O23" s="9">
        <f>VLOOKUP(DATE($C23,O$17,1),commodity_prices[],2,FALSE)</f>
        <v>4.2809999999999997</v>
      </c>
      <c r="P23" s="5">
        <f>AVERAGE(D23:M23)</f>
        <v>3.1122700000000001</v>
      </c>
    </row>
    <row r="24" spans="3:19" ht="15" x14ac:dyDescent="0.25">
      <c r="C24" s="7">
        <v>2020</v>
      </c>
      <c r="D24" s="9">
        <f>VLOOKUP(DATE($C24,D$17,1),commodity_prices[],2,FALSE)</f>
        <v>2.2847</v>
      </c>
      <c r="E24" s="9">
        <f>VLOOKUP(DATE($C24,E$17,1),commodity_prices[],2,FALSE)</f>
        <v>2.0133000000000001</v>
      </c>
      <c r="F24" s="9">
        <f>VLOOKUP(DATE($C24,F$17,1),commodity_prices[],2,FALSE)</f>
        <v>1.7962</v>
      </c>
      <c r="G24" s="9">
        <f>VLOOKUP(DATE($C24,G$17,1),commodity_prices[],2,FALSE)</f>
        <v>1.7542</v>
      </c>
      <c r="H24" s="9">
        <f>VLOOKUP(DATE($C24,H$17,1),commodity_prices[],2,FALSE)</f>
        <v>1.8526</v>
      </c>
      <c r="I24" s="9">
        <f>VLOOKUP(DATE($C24,I$17,1),commodity_prices[],2,FALSE)</f>
        <v>1.8414999999999999</v>
      </c>
      <c r="J24" s="9">
        <f>VLOOKUP(DATE($C24,J$17,1),commodity_prices[],2,FALSE)</f>
        <v>1.8165</v>
      </c>
      <c r="K24" s="9">
        <f>VLOOKUP(DATE($C24,K$17,1),commodity_prices[],2,FALSE)</f>
        <v>2.0455000000000001</v>
      </c>
      <c r="L24" s="9">
        <f>VLOOKUP(DATE($C24,L$17,1),commodity_prices[],2,FALSE)</f>
        <v>2.1970000000000001</v>
      </c>
      <c r="M24" s="9">
        <f>VLOOKUP(DATE($C24,M$17,1),commodity_prices[],2,FALSE)</f>
        <v>2.2004000000000001</v>
      </c>
      <c r="N24" s="9">
        <f>VLOOKUP(DATE($C24,N$17,1),commodity_prices[],2,FALSE)</f>
        <v>2.8003999999999998</v>
      </c>
      <c r="O24" s="9">
        <f>VLOOKUP(DATE($C24,O$17,1),commodity_prices[],2,FALSE)</f>
        <v>2.6152000000000002</v>
      </c>
      <c r="P24" s="5">
        <f>AVERAGE(D24:M24)</f>
        <v>1.9801900000000003</v>
      </c>
      <c r="R24" s="17"/>
    </row>
    <row r="25" spans="3:19" ht="15" x14ac:dyDescent="0.25">
      <c r="C25" s="7">
        <v>2019</v>
      </c>
      <c r="D25" s="9">
        <f>VLOOKUP(DATE($C25,D$17,1),commodity_prices[],2,FALSE)</f>
        <v>1.7539</v>
      </c>
      <c r="E25" s="9">
        <f>VLOOKUP(DATE($C25,E$17,1),commodity_prices[],2,FALSE)</f>
        <v>2.3167</v>
      </c>
      <c r="F25" s="9">
        <f>VLOOKUP(DATE($C25,F$17,1),commodity_prices[],2,FALSE)</f>
        <v>2.2016</v>
      </c>
      <c r="G25" s="9">
        <f>VLOOKUP(DATE($C25,G$17,1),commodity_prices[],2,FALSE)</f>
        <v>1.1072</v>
      </c>
      <c r="H25" s="9">
        <f>VLOOKUP(DATE($C25,H$17,1),commodity_prices[],2,FALSE)</f>
        <v>1.4147000000000001</v>
      </c>
      <c r="I25" s="9">
        <f>VLOOKUP(DATE($C25,I$17,1),commodity_prices[],2,FALSE)</f>
        <v>0.74050000000000005</v>
      </c>
      <c r="J25" s="9">
        <f>VLOOKUP(DATE($C25,J$17,1),commodity_prices[],2,FALSE)</f>
        <v>1.0555000000000001</v>
      </c>
      <c r="K25" s="9">
        <f>VLOOKUP(DATE($C25,K$17,1),commodity_prices[],2,FALSE)</f>
        <v>1.0105999999999999</v>
      </c>
      <c r="L25" s="9">
        <f>VLOOKUP(DATE($C25,L$17,1),commodity_prices[],2,FALSE)</f>
        <v>0.9476</v>
      </c>
      <c r="M25" s="9">
        <f>VLOOKUP(DATE($C25,M$17,1),commodity_prices[],2,FALSE)</f>
        <v>1.8379000000000001</v>
      </c>
      <c r="N25" s="9">
        <f>VLOOKUP(DATE($C25,N$17,1),commodity_prices[],2,FALSE)</f>
        <v>2.4024000000000001</v>
      </c>
      <c r="O25" s="9">
        <f>VLOOKUP(DATE($C25,O$17,1),commodity_prices[],2,FALSE)</f>
        <v>2.4337</v>
      </c>
      <c r="P25" s="5">
        <f t="shared" ref="P25:P34" si="2">AVERAGE(D25:O25)</f>
        <v>1.6018583333333336</v>
      </c>
    </row>
    <row r="26" spans="3:19" ht="15" x14ac:dyDescent="0.25">
      <c r="C26" s="7">
        <v>2018</v>
      </c>
      <c r="D26" s="9">
        <f>VLOOKUP(DATE($C26,D$17,1),commodity_prices[],2,FALSE)</f>
        <v>1.9374</v>
      </c>
      <c r="E26" s="9">
        <f>VLOOKUP(DATE($C26,E$17,1),commodity_prices[],2,FALSE)</f>
        <v>1.9621999999999999</v>
      </c>
      <c r="F26" s="9">
        <f>VLOOKUP(DATE($C26,F$17,1),commodity_prices[],2,FALSE)</f>
        <v>1.7306999999999999</v>
      </c>
      <c r="G26" s="9">
        <f>VLOOKUP(DATE($C26,G$17,1),commodity_prices[],2,FALSE)</f>
        <v>1.4459</v>
      </c>
      <c r="H26" s="9">
        <f>VLOOKUP(DATE($C26,H$17,1),commodity_prices[],2,FALSE)</f>
        <v>0.95569999999999999</v>
      </c>
      <c r="I26" s="9">
        <f>VLOOKUP(DATE($C26,I$17,1),commodity_prices[],2,FALSE)</f>
        <v>0.93589999999999995</v>
      </c>
      <c r="J26" s="9">
        <f>VLOOKUP(DATE($C26,J$17,1),commodity_prices[],2,FALSE)</f>
        <v>1.329</v>
      </c>
      <c r="K26" s="9">
        <f>VLOOKUP(DATE($C26,K$17,1),commodity_prices[],2,FALSE)</f>
        <v>1.1264000000000001</v>
      </c>
      <c r="L26" s="9">
        <f>VLOOKUP(DATE($C26,L$17,1),commodity_prices[],2,FALSE)</f>
        <v>1.222</v>
      </c>
      <c r="M26" s="9">
        <f>VLOOKUP(DATE($C26,M$17,1),commodity_prices[],2,FALSE)</f>
        <v>1.4009</v>
      </c>
      <c r="N26" s="9">
        <f>VLOOKUP(DATE($C26,N$17,1),commodity_prices[],2,FALSE)</f>
        <v>1.7965</v>
      </c>
      <c r="O26" s="9">
        <f>VLOOKUP(DATE($C26,O$17,1),commodity_prices[],2,FALSE)</f>
        <v>1.8897999999999999</v>
      </c>
      <c r="P26" s="5">
        <f t="shared" si="2"/>
        <v>1.4777000000000002</v>
      </c>
    </row>
    <row r="27" spans="3:19" ht="15" x14ac:dyDescent="0.25">
      <c r="C27" s="7">
        <v>2017</v>
      </c>
      <c r="D27" s="9">
        <f>VLOOKUP(DATE($C27,D$17,1),commodity_prices[],2,FALSE)</f>
        <v>3.1196999999999999</v>
      </c>
      <c r="E27" s="9">
        <f>VLOOKUP(DATE($C27,E$17,1),commodity_prices[],2,FALSE)</f>
        <v>2.6377000000000002</v>
      </c>
      <c r="F27" s="9">
        <f>VLOOKUP(DATE($C27,F$17,1),commodity_prices[],2,FALSE)</f>
        <v>2.4419</v>
      </c>
      <c r="G27" s="9">
        <f>VLOOKUP(DATE($C27,G$17,1),commodity_prices[],2,FALSE)</f>
        <v>2.5836000000000001</v>
      </c>
      <c r="H27" s="9">
        <f>VLOOKUP(DATE($C27,H$17,1),commodity_prices[],2,FALSE)</f>
        <v>2.7042999999999999</v>
      </c>
      <c r="I27" s="9">
        <f>VLOOKUP(DATE($C27,I$17,1),commodity_prices[],2,FALSE)</f>
        <v>2.6187</v>
      </c>
      <c r="J27" s="9">
        <f>VLOOKUP(DATE($C27,J$17,1),commodity_prices[],2,FALSE)</f>
        <v>2.0474999999999999</v>
      </c>
      <c r="K27" s="9">
        <f>VLOOKUP(DATE($C27,K$17,1),commodity_prices[],2,FALSE)</f>
        <v>1.9410000000000001</v>
      </c>
      <c r="L27" s="9">
        <f>VLOOKUP(DATE($C27,L$17,1),commodity_prices[],2,FALSE)</f>
        <v>1.4109</v>
      </c>
      <c r="M27" s="9">
        <f>VLOOKUP(DATE($C27,M$17,1),commodity_prices[],2,FALSE)</f>
        <v>1.3247</v>
      </c>
      <c r="N27" s="9">
        <f>VLOOKUP(DATE($C27,N$17,1),commodity_prices[],2,FALSE)</f>
        <v>2.1183000000000001</v>
      </c>
      <c r="O27" s="9">
        <f>VLOOKUP(DATE($C27,O$17,1),commodity_prices[],2,FALSE)</f>
        <v>2.0457000000000001</v>
      </c>
      <c r="P27" s="5">
        <f t="shared" si="2"/>
        <v>2.2495000000000003</v>
      </c>
      <c r="S27" s="17"/>
    </row>
    <row r="28" spans="3:19" ht="15" x14ac:dyDescent="0.25">
      <c r="C28" s="7">
        <v>2016</v>
      </c>
      <c r="D28" s="9">
        <f>VLOOKUP(DATE($C28,D$17,1),commodity_prices[],2,FALSE)</f>
        <v>2.3323999999999998</v>
      </c>
      <c r="E28" s="9">
        <f>VLOOKUP(DATE($C28,E$17,1),commodity_prices[],2,FALSE)</f>
        <v>2.0373999999999999</v>
      </c>
      <c r="F28" s="9">
        <f>VLOOKUP(DATE($C28,F$17,1),commodity_prices[],2,FALSE)</f>
        <v>1.5751999999999999</v>
      </c>
      <c r="G28" s="9">
        <f>VLOOKUP(DATE($C28,G$17,1),commodity_prices[],2,FALSE)</f>
        <v>1.3116000000000001</v>
      </c>
      <c r="H28" s="9">
        <f>VLOOKUP(DATE($C28,H$17,1),commodity_prices[],2,FALSE)</f>
        <v>1.1448</v>
      </c>
      <c r="I28" s="9">
        <f>VLOOKUP(DATE($C28,I$17,1),commodity_prices[],2,FALSE)</f>
        <v>1.4343999999999999</v>
      </c>
      <c r="J28" s="9">
        <f>VLOOKUP(DATE($C28,J$17,1),commodity_prices[],2,FALSE)</f>
        <v>2.0346000000000002</v>
      </c>
      <c r="K28" s="9">
        <f>VLOOKUP(DATE($C28,K$17,1),commodity_prices[],2,FALSE)</f>
        <v>2.0400999999999998</v>
      </c>
      <c r="L28" s="9">
        <f>VLOOKUP(DATE($C28,L$17,1),commodity_prices[],2,FALSE)</f>
        <v>2.3426999999999998</v>
      </c>
      <c r="M28" s="9">
        <f>VLOOKUP(DATE($C28,M$17,1),commodity_prices[],2,FALSE)</f>
        <v>2.6463000000000001</v>
      </c>
      <c r="N28" s="9">
        <f>VLOOKUP(DATE($C28,N$17,1),commodity_prices[],2,FALSE)</f>
        <v>2.7088000000000001</v>
      </c>
      <c r="O28" s="9">
        <f>VLOOKUP(DATE($C28,O$17,1),commodity_prices[],2,FALSE)</f>
        <v>2.9889000000000001</v>
      </c>
      <c r="P28" s="5">
        <f t="shared" si="2"/>
        <v>2.0497666666666667</v>
      </c>
    </row>
    <row r="29" spans="3:19" ht="15" x14ac:dyDescent="0.25">
      <c r="C29" s="7">
        <v>2015</v>
      </c>
      <c r="D29" s="9">
        <f>VLOOKUP(DATE($C29,D$17,1),commodity_prices[],2,FALSE)</f>
        <v>3.0539999999999998</v>
      </c>
      <c r="E29" s="9">
        <f>VLOOKUP(DATE($C29,E$17,1),commodity_prices[],2,FALSE)</f>
        <v>2.73</v>
      </c>
      <c r="F29" s="9">
        <f>VLOOKUP(DATE($C29,F$17,1),commodity_prices[],2,FALSE)</f>
        <v>2.75</v>
      </c>
      <c r="G29" s="9">
        <f>VLOOKUP(DATE($C29,G$17,1),commodity_prices[],2,FALSE)</f>
        <v>2.516</v>
      </c>
      <c r="H29" s="9">
        <f>VLOOKUP(DATE($C29,H$17,1),commodity_prices[],2,FALSE)</f>
        <v>2.548</v>
      </c>
      <c r="I29" s="9">
        <f>VLOOKUP(DATE($C29,I$17,1),commodity_prices[],2,FALSE)</f>
        <v>2.573</v>
      </c>
      <c r="J29" s="9">
        <f>VLOOKUP(DATE($C29,J$17,1),commodity_prices[],2,FALSE)</f>
        <v>2.5979999999999999</v>
      </c>
      <c r="K29" s="9">
        <f>VLOOKUP(DATE($C29,K$17,1),commodity_prices[],2,FALSE)</f>
        <v>2.778</v>
      </c>
      <c r="L29" s="9">
        <f>VLOOKUP(DATE($C29,L$17,1),commodity_prices[],2,FALSE)</f>
        <v>2.77</v>
      </c>
      <c r="M29" s="9">
        <f>VLOOKUP(DATE($C29,M$17,1),commodity_prices[],2,FALSE)</f>
        <v>2.6217000000000001</v>
      </c>
      <c r="N29" s="9">
        <f>VLOOKUP(DATE($C29,N$17,1),commodity_prices[],2,FALSE)</f>
        <v>2.4256000000000002</v>
      </c>
      <c r="O29" s="9">
        <f>VLOOKUP(DATE($C29,O$17,1),commodity_prices[],2,FALSE)</f>
        <v>2.335</v>
      </c>
      <c r="P29" s="5">
        <f t="shared" si="2"/>
        <v>2.6416083333333331</v>
      </c>
    </row>
    <row r="30" spans="3:19" ht="15" x14ac:dyDescent="0.25">
      <c r="C30" s="7">
        <v>2014</v>
      </c>
      <c r="D30" s="9">
        <f>VLOOKUP(DATE($C30,D$17,1),commodity_prices[],2,FALSE)</f>
        <v>3.8410000000000002</v>
      </c>
      <c r="E30" s="9">
        <f>VLOOKUP(DATE($C30,E$17,1),commodity_prices[],2,FALSE)</f>
        <v>5.4560000000000004</v>
      </c>
      <c r="F30" s="9">
        <f>VLOOKUP(DATE($C30,F$17,1),commodity_prices[],2,FALSE)</f>
        <v>5.1449999999999996</v>
      </c>
      <c r="G30" s="9">
        <f>VLOOKUP(DATE($C30,G$17,1),commodity_prices[],2,FALSE)</f>
        <v>4.4359999999999999</v>
      </c>
      <c r="H30" s="9">
        <f>VLOOKUP(DATE($C30,H$17,1),commodity_prices[],2,FALSE)</f>
        <v>4.4379999999999997</v>
      </c>
      <c r="I30" s="9">
        <f>VLOOKUP(DATE($C30,I$17,1),commodity_prices[],2,FALSE)</f>
        <v>4.3890000000000002</v>
      </c>
      <c r="J30" s="9">
        <f>VLOOKUP(DATE($C30,J$17,1),commodity_prices[],2,FALSE)</f>
        <v>4.2009999999999996</v>
      </c>
      <c r="K30" s="9">
        <f>VLOOKUP(DATE($C30,K$17,1),commodity_prices[],2,FALSE)</f>
        <v>3.8450000000000002</v>
      </c>
      <c r="L30" s="9">
        <f>VLOOKUP(DATE($C30,L$17,1),commodity_prices[],2,FALSE)</f>
        <v>3.8610000000000002</v>
      </c>
      <c r="M30" s="9">
        <f>VLOOKUP(DATE($C30,M$17,1),commodity_prices[],2,FALSE)</f>
        <v>3.7949999999999999</v>
      </c>
      <c r="N30" s="9">
        <f>VLOOKUP(DATE($C30,N$17,1),commodity_prices[],2,FALSE)</f>
        <v>3.7080000000000002</v>
      </c>
      <c r="O30" s="9">
        <f>VLOOKUP(DATE($C30,O$17,1),commodity_prices[],2,FALSE)</f>
        <v>3.6219999999999999</v>
      </c>
      <c r="P30" s="5">
        <f t="shared" si="2"/>
        <v>4.2280833333333332</v>
      </c>
    </row>
    <row r="31" spans="3:19" ht="15" x14ac:dyDescent="0.25">
      <c r="C31" s="7">
        <v>2013</v>
      </c>
      <c r="D31" s="9">
        <f>VLOOKUP(DATE($C31,D$17,1),commodity_prices[],2,FALSE)</f>
        <v>2.9569999999999999</v>
      </c>
      <c r="E31" s="9">
        <f>VLOOKUP(DATE($C31,E$17,1),commodity_prices[],2,FALSE)</f>
        <v>2.8929999999999998</v>
      </c>
      <c r="F31" s="9">
        <f>VLOOKUP(DATE($C31,F$17,1),commodity_prices[],2,FALSE)</f>
        <v>3.0579999999999998</v>
      </c>
      <c r="G31" s="9">
        <f>VLOOKUP(DATE($C31,G$17,1),commodity_prices[],2,FALSE)</f>
        <v>3.35</v>
      </c>
      <c r="H31" s="9">
        <f>VLOOKUP(DATE($C31,H$17,1),commodity_prices[],2,FALSE)</f>
        <v>3.4420000000000002</v>
      </c>
      <c r="I31" s="9">
        <f>VLOOKUP(DATE($C31,I$17,1),commodity_prices[],2,FALSE)</f>
        <v>3.3610000000000002</v>
      </c>
      <c r="J31" s="9">
        <f>VLOOKUP(DATE($C31,J$17,1),commodity_prices[],2,FALSE)</f>
        <v>2.972</v>
      </c>
      <c r="K31" s="9">
        <f>VLOOKUP(DATE($C31,K$17,1),commodity_prices[],2,FALSE)</f>
        <v>2.56</v>
      </c>
      <c r="L31" s="9">
        <f>VLOOKUP(DATE($C31,L$17,1),commodity_prices[],2,FALSE)</f>
        <v>2.3519999999999999</v>
      </c>
      <c r="M31" s="9">
        <f>VLOOKUP(DATE($C31,M$17,1),commodity_prices[],2,FALSE)</f>
        <v>2.7130000000000001</v>
      </c>
      <c r="N31" s="9">
        <f>VLOOKUP(DATE($C31,N$17,1),commodity_prices[],2,FALSE)</f>
        <v>3.2850000000000001</v>
      </c>
      <c r="O31" s="9">
        <f>VLOOKUP(DATE($C31,O$17,1),commodity_prices[],2,FALSE)</f>
        <v>3.45</v>
      </c>
      <c r="P31" s="5">
        <f t="shared" si="2"/>
        <v>3.0327500000000001</v>
      </c>
    </row>
    <row r="32" spans="3:19" ht="15" x14ac:dyDescent="0.25">
      <c r="C32" s="7">
        <v>2012</v>
      </c>
      <c r="D32" s="9">
        <f>VLOOKUP(DATE($C32,D$17,1),commodity_prices[],2,FALSE)</f>
        <v>2.74</v>
      </c>
      <c r="E32" s="9">
        <f>VLOOKUP(DATE($C32,E$17,1),commodity_prices[],2,FALSE)</f>
        <v>2.306</v>
      </c>
      <c r="F32" s="9">
        <f>VLOOKUP(DATE($C32,F$17,1),commodity_prices[],2,FALSE)</f>
        <v>1.9950000000000001</v>
      </c>
      <c r="G32" s="9">
        <f>VLOOKUP(DATE($C32,G$17,1),commodity_prices[],2,FALSE)</f>
        <v>1.8009999999999999</v>
      </c>
      <c r="H32" s="9">
        <f>VLOOKUP(DATE($C32,H$17,1),commodity_prices[],2,FALSE)</f>
        <v>1.742</v>
      </c>
      <c r="I32" s="9">
        <f>VLOOKUP(DATE($C32,I$17,1),commodity_prices[],2,FALSE)</f>
        <v>1.9219999999999999</v>
      </c>
      <c r="J32" s="9">
        <f>VLOOKUP(DATE($C32,J$17,1),commodity_prices[],2,FALSE)</f>
        <v>2.0880000000000001</v>
      </c>
      <c r="K32" s="9">
        <f>VLOOKUP(DATE($C32,K$17,1),commodity_prices[],2,FALSE)</f>
        <v>2.2240000000000002</v>
      </c>
      <c r="L32" s="9">
        <f>VLOOKUP(DATE($C32,L$17,1),commodity_prices[],2,FALSE)</f>
        <v>2.11</v>
      </c>
      <c r="M32" s="9">
        <f>VLOOKUP(DATE($C32,M$17,1),commodity_prices[],2,FALSE)</f>
        <v>2.5409999999999999</v>
      </c>
      <c r="N32" s="9">
        <f>VLOOKUP(DATE($C32,N$17,1),commodity_prices[],2,FALSE)</f>
        <v>3.0910000000000002</v>
      </c>
      <c r="O32" s="9">
        <f>VLOOKUP(DATE($C32,O$17,1),commodity_prices[],2,FALSE)</f>
        <v>3.1709999999999998</v>
      </c>
      <c r="P32" s="5">
        <f t="shared" si="2"/>
        <v>2.310916666666667</v>
      </c>
    </row>
    <row r="33" spans="3:16" ht="15" x14ac:dyDescent="0.25">
      <c r="C33" s="7" t="s">
        <v>16</v>
      </c>
      <c r="D33" s="8">
        <f t="shared" ref="D33:O33" si="3">MAX(D19:D23)</f>
        <v>4.8849</v>
      </c>
      <c r="E33" s="8">
        <f t="shared" si="3"/>
        <v>4.5641999999999996</v>
      </c>
      <c r="F33" s="8">
        <f t="shared" si="3"/>
        <v>4.5637999999999996</v>
      </c>
      <c r="G33" s="8">
        <f t="shared" si="3"/>
        <v>5.5468999999999999</v>
      </c>
      <c r="H33" s="8">
        <f t="shared" si="3"/>
        <v>6.2961</v>
      </c>
      <c r="I33" s="8">
        <f t="shared" si="3"/>
        <v>6.8601999999999999</v>
      </c>
      <c r="J33" s="8">
        <f t="shared" si="3"/>
        <v>5.7476000000000003</v>
      </c>
      <c r="K33" s="8">
        <f t="shared" si="3"/>
        <v>3.8338000000000001</v>
      </c>
      <c r="L33" s="8">
        <f t="shared" si="3"/>
        <v>4.2929000000000004</v>
      </c>
      <c r="M33" s="8">
        <f t="shared" si="3"/>
        <v>4.2975000000000003</v>
      </c>
      <c r="N33" s="8">
        <f t="shared" si="3"/>
        <v>5.4492000000000003</v>
      </c>
      <c r="O33" s="8">
        <f t="shared" si="3"/>
        <v>5.9997999999999996</v>
      </c>
      <c r="P33" s="5">
        <f t="shared" si="2"/>
        <v>5.1947416666666664</v>
      </c>
    </row>
    <row r="34" spans="3:16" ht="15" x14ac:dyDescent="0.25">
      <c r="C34" s="7" t="s">
        <v>17</v>
      </c>
      <c r="D34" s="8">
        <f t="shared" ref="D34:O34" si="4">MIN(D19:D23)</f>
        <v>1.9305000000000001</v>
      </c>
      <c r="E34" s="8">
        <f t="shared" si="4"/>
        <v>2.0139999999999998</v>
      </c>
      <c r="F34" s="8">
        <f t="shared" si="4"/>
        <v>1.7601</v>
      </c>
      <c r="G34" s="8">
        <f t="shared" si="4"/>
        <v>1.5331999999999999</v>
      </c>
      <c r="H34" s="8">
        <f t="shared" si="4"/>
        <v>1.2884</v>
      </c>
      <c r="I34" s="8">
        <f t="shared" si="4"/>
        <v>1.0528999999999999</v>
      </c>
      <c r="J34" s="8">
        <f t="shared" si="4"/>
        <v>0.9052</v>
      </c>
      <c r="K34" s="8">
        <f t="shared" si="4"/>
        <v>0.79920000000000002</v>
      </c>
      <c r="L34" s="8">
        <f t="shared" si="4"/>
        <v>0.69510000000000005</v>
      </c>
      <c r="M34" s="8">
        <f t="shared" si="4"/>
        <v>0.9284</v>
      </c>
      <c r="N34" s="8">
        <f t="shared" si="4"/>
        <v>1.6188</v>
      </c>
      <c r="O34" s="8">
        <f t="shared" si="4"/>
        <v>1.9154</v>
      </c>
      <c r="P34" s="5">
        <f t="shared" si="2"/>
        <v>1.3701000000000001</v>
      </c>
    </row>
    <row r="35" spans="3:16" ht="15.75" thickBot="1" x14ac:dyDescent="0.3">
      <c r="C35" s="4"/>
      <c r="D35" s="3" t="s">
        <v>18</v>
      </c>
      <c r="E35" s="3" t="s">
        <v>19</v>
      </c>
      <c r="F35" s="3" t="s">
        <v>20</v>
      </c>
      <c r="G35" s="3" t="s">
        <v>21</v>
      </c>
      <c r="H35" s="3" t="s">
        <v>22</v>
      </c>
      <c r="I35" s="3" t="s">
        <v>23</v>
      </c>
      <c r="J35" s="3" t="s">
        <v>24</v>
      </c>
      <c r="K35" s="3" t="s">
        <v>25</v>
      </c>
      <c r="L35" s="3" t="s">
        <v>26</v>
      </c>
      <c r="M35" s="3" t="s">
        <v>27</v>
      </c>
      <c r="N35" s="3" t="s">
        <v>28</v>
      </c>
      <c r="O35" s="2" t="s">
        <v>29</v>
      </c>
      <c r="P35" s="1"/>
    </row>
    <row r="37" spans="3:16" x14ac:dyDescent="0.2">
      <c r="C37" t="s">
        <v>30</v>
      </c>
      <c r="D37" t="s">
        <v>31</v>
      </c>
      <c r="E37" s="15" t="s">
        <v>32</v>
      </c>
    </row>
  </sheetData>
  <mergeCells count="1">
    <mergeCell ref="F13:N13"/>
  </mergeCells>
  <hyperlinks>
    <hyperlink ref="E37" r:id="rId1" xr:uid="{1BF32107-3D04-427E-8FDD-4EF2AC4F60BA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34EF-2021-4070-B809-76E9FB041D99}">
  <sheetPr codeName="Sheet3"/>
  <dimension ref="A1:B172"/>
  <sheetViews>
    <sheetView topLeftCell="A139" workbookViewId="0">
      <selection activeCell="B158" sqref="B158"/>
    </sheetView>
  </sheetViews>
  <sheetFormatPr defaultRowHeight="14.25" x14ac:dyDescent="0.2"/>
  <cols>
    <col min="1" max="1" width="9.125" bestFit="1" customWidth="1"/>
    <col min="2" max="2" width="17.625" bestFit="1" customWidth="1"/>
  </cols>
  <sheetData>
    <row r="1" spans="1:2" x14ac:dyDescent="0.2">
      <c r="A1" t="s">
        <v>33</v>
      </c>
      <c r="B1" t="s">
        <v>34</v>
      </c>
    </row>
    <row r="2" spans="1:2" x14ac:dyDescent="0.2">
      <c r="A2" s="22">
        <v>40909</v>
      </c>
      <c r="B2">
        <v>2.74</v>
      </c>
    </row>
    <row r="3" spans="1:2" x14ac:dyDescent="0.2">
      <c r="A3" s="22">
        <v>40940</v>
      </c>
      <c r="B3">
        <v>2.306</v>
      </c>
    </row>
    <row r="4" spans="1:2" x14ac:dyDescent="0.2">
      <c r="A4" s="22">
        <v>40969</v>
      </c>
      <c r="B4">
        <v>1.9950000000000001</v>
      </c>
    </row>
    <row r="5" spans="1:2" x14ac:dyDescent="0.2">
      <c r="A5" s="22">
        <v>41000</v>
      </c>
      <c r="B5">
        <v>1.8009999999999999</v>
      </c>
    </row>
    <row r="6" spans="1:2" x14ac:dyDescent="0.2">
      <c r="A6" s="22">
        <v>41030</v>
      </c>
      <c r="B6">
        <v>1.742</v>
      </c>
    </row>
    <row r="7" spans="1:2" x14ac:dyDescent="0.2">
      <c r="A7" s="22">
        <v>41061</v>
      </c>
      <c r="B7">
        <v>1.9219999999999999</v>
      </c>
    </row>
    <row r="8" spans="1:2" x14ac:dyDescent="0.2">
      <c r="A8" s="22">
        <v>41091</v>
      </c>
      <c r="B8">
        <v>2.0880000000000001</v>
      </c>
    </row>
    <row r="9" spans="1:2" x14ac:dyDescent="0.2">
      <c r="A9" s="22">
        <v>41122</v>
      </c>
      <c r="B9">
        <v>2.2240000000000002</v>
      </c>
    </row>
    <row r="10" spans="1:2" x14ac:dyDescent="0.2">
      <c r="A10" s="22">
        <v>41153</v>
      </c>
      <c r="B10">
        <v>2.11</v>
      </c>
    </row>
    <row r="11" spans="1:2" x14ac:dyDescent="0.2">
      <c r="A11" s="22">
        <v>41183</v>
      </c>
      <c r="B11">
        <v>2.5409999999999999</v>
      </c>
    </row>
    <row r="12" spans="1:2" x14ac:dyDescent="0.2">
      <c r="A12" s="22">
        <v>41214</v>
      </c>
      <c r="B12">
        <v>3.0910000000000002</v>
      </c>
    </row>
    <row r="13" spans="1:2" x14ac:dyDescent="0.2">
      <c r="A13" s="22">
        <v>41244</v>
      </c>
      <c r="B13">
        <v>3.1709999999999998</v>
      </c>
    </row>
    <row r="14" spans="1:2" x14ac:dyDescent="0.2">
      <c r="A14" s="22">
        <v>41275</v>
      </c>
      <c r="B14">
        <v>2.9569999999999999</v>
      </c>
    </row>
    <row r="15" spans="1:2" x14ac:dyDescent="0.2">
      <c r="A15" s="22">
        <v>41306</v>
      </c>
      <c r="B15">
        <v>2.8929999999999998</v>
      </c>
    </row>
    <row r="16" spans="1:2" x14ac:dyDescent="0.2">
      <c r="A16" s="22">
        <v>41334</v>
      </c>
      <c r="B16">
        <v>3.0579999999999998</v>
      </c>
    </row>
    <row r="17" spans="1:2" x14ac:dyDescent="0.2">
      <c r="A17" s="22">
        <v>41365</v>
      </c>
      <c r="B17">
        <v>3.35</v>
      </c>
    </row>
    <row r="18" spans="1:2" x14ac:dyDescent="0.2">
      <c r="A18" s="22">
        <v>41395</v>
      </c>
      <c r="B18">
        <v>3.4420000000000002</v>
      </c>
    </row>
    <row r="19" spans="1:2" x14ac:dyDescent="0.2">
      <c r="A19" s="22">
        <v>41426</v>
      </c>
      <c r="B19">
        <v>3.3610000000000002</v>
      </c>
    </row>
    <row r="20" spans="1:2" x14ac:dyDescent="0.2">
      <c r="A20" s="22">
        <v>41456</v>
      </c>
      <c r="B20">
        <v>2.972</v>
      </c>
    </row>
    <row r="21" spans="1:2" x14ac:dyDescent="0.2">
      <c r="A21" s="22">
        <v>41487</v>
      </c>
      <c r="B21">
        <v>2.56</v>
      </c>
    </row>
    <row r="22" spans="1:2" x14ac:dyDescent="0.2">
      <c r="A22" s="22">
        <v>41518</v>
      </c>
      <c r="B22">
        <v>2.3519999999999999</v>
      </c>
    </row>
    <row r="23" spans="1:2" x14ac:dyDescent="0.2">
      <c r="A23" s="22">
        <v>41548</v>
      </c>
      <c r="B23">
        <v>2.7130000000000001</v>
      </c>
    </row>
    <row r="24" spans="1:2" x14ac:dyDescent="0.2">
      <c r="A24" s="22">
        <v>41579</v>
      </c>
      <c r="B24">
        <v>3.2850000000000001</v>
      </c>
    </row>
    <row r="25" spans="1:2" x14ac:dyDescent="0.2">
      <c r="A25" s="22">
        <v>41609</v>
      </c>
      <c r="B25">
        <v>3.45</v>
      </c>
    </row>
    <row r="26" spans="1:2" x14ac:dyDescent="0.2">
      <c r="A26" s="22">
        <v>41640</v>
      </c>
      <c r="B26">
        <v>3.8410000000000002</v>
      </c>
    </row>
    <row r="27" spans="1:2" x14ac:dyDescent="0.2">
      <c r="A27" s="22">
        <v>41671</v>
      </c>
      <c r="B27">
        <v>5.4560000000000004</v>
      </c>
    </row>
    <row r="28" spans="1:2" x14ac:dyDescent="0.2">
      <c r="A28" s="22">
        <v>41699</v>
      </c>
      <c r="B28">
        <v>5.1449999999999996</v>
      </c>
    </row>
    <row r="29" spans="1:2" x14ac:dyDescent="0.2">
      <c r="A29" s="22">
        <v>41730</v>
      </c>
      <c r="B29">
        <v>4.4359999999999999</v>
      </c>
    </row>
    <row r="30" spans="1:2" x14ac:dyDescent="0.2">
      <c r="A30" s="22">
        <v>41760</v>
      </c>
      <c r="B30">
        <v>4.4379999999999997</v>
      </c>
    </row>
    <row r="31" spans="1:2" x14ac:dyDescent="0.2">
      <c r="A31" s="22">
        <v>41791</v>
      </c>
      <c r="B31">
        <v>4.3890000000000002</v>
      </c>
    </row>
    <row r="32" spans="1:2" x14ac:dyDescent="0.2">
      <c r="A32" s="22">
        <v>41821</v>
      </c>
      <c r="B32">
        <v>4.2009999999999996</v>
      </c>
    </row>
    <row r="33" spans="1:2" x14ac:dyDescent="0.2">
      <c r="A33" s="22">
        <v>41852</v>
      </c>
      <c r="B33">
        <v>3.8450000000000002</v>
      </c>
    </row>
    <row r="34" spans="1:2" x14ac:dyDescent="0.2">
      <c r="A34" s="22">
        <v>41883</v>
      </c>
      <c r="B34">
        <v>3.8610000000000002</v>
      </c>
    </row>
    <row r="35" spans="1:2" x14ac:dyDescent="0.2">
      <c r="A35" s="22">
        <v>41913</v>
      </c>
      <c r="B35">
        <v>3.7949999999999999</v>
      </c>
    </row>
    <row r="36" spans="1:2" x14ac:dyDescent="0.2">
      <c r="A36" s="22">
        <v>41944</v>
      </c>
      <c r="B36">
        <v>3.7080000000000002</v>
      </c>
    </row>
    <row r="37" spans="1:2" x14ac:dyDescent="0.2">
      <c r="A37" s="22">
        <v>41974</v>
      </c>
      <c r="B37">
        <v>3.6219999999999999</v>
      </c>
    </row>
    <row r="38" spans="1:2" x14ac:dyDescent="0.2">
      <c r="A38" s="22">
        <v>42005</v>
      </c>
      <c r="B38">
        <v>3.0539999999999998</v>
      </c>
    </row>
    <row r="39" spans="1:2" x14ac:dyDescent="0.2">
      <c r="A39" s="22">
        <v>42036</v>
      </c>
      <c r="B39">
        <v>2.73</v>
      </c>
    </row>
    <row r="40" spans="1:2" x14ac:dyDescent="0.2">
      <c r="A40" s="22">
        <v>42064</v>
      </c>
      <c r="B40">
        <v>2.75</v>
      </c>
    </row>
    <row r="41" spans="1:2" x14ac:dyDescent="0.2">
      <c r="A41" s="22">
        <v>42095</v>
      </c>
      <c r="B41">
        <v>2.516</v>
      </c>
    </row>
    <row r="42" spans="1:2" x14ac:dyDescent="0.2">
      <c r="A42" s="22">
        <v>42125</v>
      </c>
      <c r="B42">
        <v>2.548</v>
      </c>
    </row>
    <row r="43" spans="1:2" x14ac:dyDescent="0.2">
      <c r="A43" s="22">
        <v>42156</v>
      </c>
      <c r="B43">
        <v>2.573</v>
      </c>
    </row>
    <row r="44" spans="1:2" x14ac:dyDescent="0.2">
      <c r="A44" s="22">
        <v>42186</v>
      </c>
      <c r="B44">
        <v>2.5979999999999999</v>
      </c>
    </row>
    <row r="45" spans="1:2" x14ac:dyDescent="0.2">
      <c r="A45" s="22">
        <v>42217</v>
      </c>
      <c r="B45">
        <v>2.778</v>
      </c>
    </row>
    <row r="46" spans="1:2" x14ac:dyDescent="0.2">
      <c r="A46" s="22">
        <v>42248</v>
      </c>
      <c r="B46">
        <v>2.77</v>
      </c>
    </row>
    <row r="47" spans="1:2" x14ac:dyDescent="0.2">
      <c r="A47" s="22">
        <v>42278</v>
      </c>
      <c r="B47">
        <v>2.6217000000000001</v>
      </c>
    </row>
    <row r="48" spans="1:2" x14ac:dyDescent="0.2">
      <c r="A48" s="22">
        <v>42309</v>
      </c>
      <c r="B48">
        <v>2.4256000000000002</v>
      </c>
    </row>
    <row r="49" spans="1:2" x14ac:dyDescent="0.2">
      <c r="A49" s="22">
        <v>42339</v>
      </c>
      <c r="B49">
        <v>2.335</v>
      </c>
    </row>
    <row r="50" spans="1:2" x14ac:dyDescent="0.2">
      <c r="A50" s="22">
        <v>42370</v>
      </c>
      <c r="B50">
        <v>2.3323999999999998</v>
      </c>
    </row>
    <row r="51" spans="1:2" x14ac:dyDescent="0.2">
      <c r="A51" s="22">
        <v>42401</v>
      </c>
      <c r="B51">
        <v>2.0373999999999999</v>
      </c>
    </row>
    <row r="52" spans="1:2" x14ac:dyDescent="0.2">
      <c r="A52" s="22">
        <v>42430</v>
      </c>
      <c r="B52">
        <v>1.5751999999999999</v>
      </c>
    </row>
    <row r="53" spans="1:2" x14ac:dyDescent="0.2">
      <c r="A53" s="22">
        <v>42461</v>
      </c>
      <c r="B53">
        <v>1.3116000000000001</v>
      </c>
    </row>
    <row r="54" spans="1:2" x14ac:dyDescent="0.2">
      <c r="A54" s="22">
        <v>42491</v>
      </c>
      <c r="B54">
        <v>1.1448</v>
      </c>
    </row>
    <row r="55" spans="1:2" x14ac:dyDescent="0.2">
      <c r="A55" s="22">
        <v>42522</v>
      </c>
      <c r="B55">
        <v>1.4343999999999999</v>
      </c>
    </row>
    <row r="56" spans="1:2" x14ac:dyDescent="0.2">
      <c r="A56" s="22">
        <v>42552</v>
      </c>
      <c r="B56">
        <v>2.0346000000000002</v>
      </c>
    </row>
    <row r="57" spans="1:2" x14ac:dyDescent="0.2">
      <c r="A57" s="22">
        <v>42583</v>
      </c>
      <c r="B57">
        <v>2.0400999999999998</v>
      </c>
    </row>
    <row r="58" spans="1:2" x14ac:dyDescent="0.2">
      <c r="A58" s="22">
        <v>42614</v>
      </c>
      <c r="B58">
        <v>2.3426999999999998</v>
      </c>
    </row>
    <row r="59" spans="1:2" x14ac:dyDescent="0.2">
      <c r="A59" s="22">
        <v>42644</v>
      </c>
      <c r="B59">
        <v>2.6463000000000001</v>
      </c>
    </row>
    <row r="60" spans="1:2" x14ac:dyDescent="0.2">
      <c r="A60" s="22">
        <v>42675</v>
      </c>
      <c r="B60">
        <v>2.7088000000000001</v>
      </c>
    </row>
    <row r="61" spans="1:2" x14ac:dyDescent="0.2">
      <c r="A61" s="22">
        <v>42705</v>
      </c>
      <c r="B61">
        <v>2.9889000000000001</v>
      </c>
    </row>
    <row r="62" spans="1:2" x14ac:dyDescent="0.2">
      <c r="A62" s="22">
        <v>42736</v>
      </c>
      <c r="B62">
        <v>3.1196999999999999</v>
      </c>
    </row>
    <row r="63" spans="1:2" x14ac:dyDescent="0.2">
      <c r="A63" s="22">
        <v>42767</v>
      </c>
      <c r="B63">
        <v>2.6377000000000002</v>
      </c>
    </row>
    <row r="64" spans="1:2" x14ac:dyDescent="0.2">
      <c r="A64" s="22">
        <v>42795</v>
      </c>
      <c r="B64">
        <v>2.4419</v>
      </c>
    </row>
    <row r="65" spans="1:2" x14ac:dyDescent="0.2">
      <c r="A65" s="22">
        <v>42826</v>
      </c>
      <c r="B65">
        <v>2.5836000000000001</v>
      </c>
    </row>
    <row r="66" spans="1:2" x14ac:dyDescent="0.2">
      <c r="A66" s="22">
        <v>42856</v>
      </c>
      <c r="B66">
        <v>2.7042999999999999</v>
      </c>
    </row>
    <row r="67" spans="1:2" x14ac:dyDescent="0.2">
      <c r="A67" s="22">
        <v>42887</v>
      </c>
      <c r="B67">
        <v>2.6187</v>
      </c>
    </row>
    <row r="68" spans="1:2" x14ac:dyDescent="0.2">
      <c r="A68" s="22">
        <v>42917</v>
      </c>
      <c r="B68">
        <v>2.0474999999999999</v>
      </c>
    </row>
    <row r="69" spans="1:2" x14ac:dyDescent="0.2">
      <c r="A69" s="22">
        <v>42948</v>
      </c>
      <c r="B69">
        <v>1.9410000000000001</v>
      </c>
    </row>
    <row r="70" spans="1:2" x14ac:dyDescent="0.2">
      <c r="A70" s="22">
        <v>42979</v>
      </c>
      <c r="B70">
        <v>1.4109</v>
      </c>
    </row>
    <row r="71" spans="1:2" x14ac:dyDescent="0.2">
      <c r="A71" s="22">
        <v>43009</v>
      </c>
      <c r="B71">
        <v>1.3247</v>
      </c>
    </row>
    <row r="72" spans="1:2" x14ac:dyDescent="0.2">
      <c r="A72" s="22">
        <v>43040</v>
      </c>
      <c r="B72">
        <v>2.1183000000000001</v>
      </c>
    </row>
    <row r="73" spans="1:2" x14ac:dyDescent="0.2">
      <c r="A73" s="22">
        <v>43070</v>
      </c>
      <c r="B73">
        <v>2.0457000000000001</v>
      </c>
    </row>
    <row r="74" spans="1:2" x14ac:dyDescent="0.2">
      <c r="A74" s="22">
        <v>43101</v>
      </c>
      <c r="B74">
        <v>1.9374</v>
      </c>
    </row>
    <row r="75" spans="1:2" x14ac:dyDescent="0.2">
      <c r="A75" s="22">
        <v>43132</v>
      </c>
      <c r="B75">
        <v>1.9621999999999999</v>
      </c>
    </row>
    <row r="76" spans="1:2" x14ac:dyDescent="0.2">
      <c r="A76" s="22">
        <v>43160</v>
      </c>
      <c r="B76">
        <v>1.7306999999999999</v>
      </c>
    </row>
    <row r="77" spans="1:2" x14ac:dyDescent="0.2">
      <c r="A77" s="22">
        <v>43191</v>
      </c>
      <c r="B77">
        <v>1.4459</v>
      </c>
    </row>
    <row r="78" spans="1:2" x14ac:dyDescent="0.2">
      <c r="A78" s="22">
        <v>43221</v>
      </c>
      <c r="B78">
        <v>0.95569999999999999</v>
      </c>
    </row>
    <row r="79" spans="1:2" x14ac:dyDescent="0.2">
      <c r="A79" s="22">
        <v>43252</v>
      </c>
      <c r="B79">
        <v>0.93589999999999995</v>
      </c>
    </row>
    <row r="80" spans="1:2" x14ac:dyDescent="0.2">
      <c r="A80" s="22">
        <v>43282</v>
      </c>
      <c r="B80">
        <v>1.329</v>
      </c>
    </row>
    <row r="81" spans="1:2" x14ac:dyDescent="0.2">
      <c r="A81" s="22">
        <v>43313</v>
      </c>
      <c r="B81">
        <v>1.1264000000000001</v>
      </c>
    </row>
    <row r="82" spans="1:2" x14ac:dyDescent="0.2">
      <c r="A82" s="22">
        <v>43344</v>
      </c>
      <c r="B82">
        <v>1.222</v>
      </c>
    </row>
    <row r="83" spans="1:2" x14ac:dyDescent="0.2">
      <c r="A83" s="22">
        <v>43374</v>
      </c>
      <c r="B83">
        <v>1.4009</v>
      </c>
    </row>
    <row r="84" spans="1:2" x14ac:dyDescent="0.2">
      <c r="A84" s="22">
        <v>43405</v>
      </c>
      <c r="B84">
        <v>1.7965</v>
      </c>
    </row>
    <row r="85" spans="1:2" x14ac:dyDescent="0.2">
      <c r="A85" s="22">
        <v>43435</v>
      </c>
      <c r="B85">
        <v>1.8897999999999999</v>
      </c>
    </row>
    <row r="86" spans="1:2" x14ac:dyDescent="0.2">
      <c r="A86" s="22">
        <v>43466</v>
      </c>
      <c r="B86">
        <v>1.7539</v>
      </c>
    </row>
    <row r="87" spans="1:2" x14ac:dyDescent="0.2">
      <c r="A87" s="22">
        <v>43497</v>
      </c>
      <c r="B87">
        <v>2.3167</v>
      </c>
    </row>
    <row r="88" spans="1:2" x14ac:dyDescent="0.2">
      <c r="A88" s="22">
        <v>43525</v>
      </c>
      <c r="B88">
        <v>2.2016</v>
      </c>
    </row>
    <row r="89" spans="1:2" x14ac:dyDescent="0.2">
      <c r="A89" s="22">
        <v>43556</v>
      </c>
      <c r="B89">
        <v>1.1072</v>
      </c>
    </row>
    <row r="90" spans="1:2" x14ac:dyDescent="0.2">
      <c r="A90" s="22">
        <v>43586</v>
      </c>
      <c r="B90">
        <v>1.4147000000000001</v>
      </c>
    </row>
    <row r="91" spans="1:2" x14ac:dyDescent="0.2">
      <c r="A91" s="22">
        <v>43617</v>
      </c>
      <c r="B91">
        <v>0.74050000000000005</v>
      </c>
    </row>
    <row r="92" spans="1:2" x14ac:dyDescent="0.2">
      <c r="A92" s="22">
        <v>43647</v>
      </c>
      <c r="B92">
        <v>1.0555000000000001</v>
      </c>
    </row>
    <row r="93" spans="1:2" x14ac:dyDescent="0.2">
      <c r="A93" s="22">
        <v>43678</v>
      </c>
      <c r="B93">
        <v>1.0105999999999999</v>
      </c>
    </row>
    <row r="94" spans="1:2" x14ac:dyDescent="0.2">
      <c r="A94" s="22">
        <v>43709</v>
      </c>
      <c r="B94">
        <v>0.9476</v>
      </c>
    </row>
    <row r="95" spans="1:2" x14ac:dyDescent="0.2">
      <c r="A95" s="22">
        <v>43739</v>
      </c>
      <c r="B95">
        <v>1.8379000000000001</v>
      </c>
    </row>
    <row r="96" spans="1:2" x14ac:dyDescent="0.2">
      <c r="A96" s="22">
        <v>43770</v>
      </c>
      <c r="B96">
        <v>2.4024000000000001</v>
      </c>
    </row>
    <row r="97" spans="1:2" x14ac:dyDescent="0.2">
      <c r="A97" s="22">
        <v>43800</v>
      </c>
      <c r="B97">
        <v>2.4337</v>
      </c>
    </row>
    <row r="98" spans="1:2" x14ac:dyDescent="0.2">
      <c r="A98" s="22">
        <v>43831</v>
      </c>
      <c r="B98">
        <v>2.2847</v>
      </c>
    </row>
    <row r="99" spans="1:2" x14ac:dyDescent="0.2">
      <c r="A99" s="22">
        <v>43862</v>
      </c>
      <c r="B99">
        <v>2.0133000000000001</v>
      </c>
    </row>
    <row r="100" spans="1:2" x14ac:dyDescent="0.2">
      <c r="A100" s="22">
        <v>43891</v>
      </c>
      <c r="B100">
        <v>1.7962</v>
      </c>
    </row>
    <row r="101" spans="1:2" x14ac:dyDescent="0.2">
      <c r="A101" s="22">
        <v>43922</v>
      </c>
      <c r="B101">
        <v>1.7542</v>
      </c>
    </row>
    <row r="102" spans="1:2" x14ac:dyDescent="0.2">
      <c r="A102" s="22">
        <v>43952</v>
      </c>
      <c r="B102">
        <v>1.8526</v>
      </c>
    </row>
    <row r="103" spans="1:2" x14ac:dyDescent="0.2">
      <c r="A103" s="22">
        <v>43983</v>
      </c>
      <c r="B103">
        <v>1.8414999999999999</v>
      </c>
    </row>
    <row r="104" spans="1:2" x14ac:dyDescent="0.2">
      <c r="A104" s="22">
        <v>44013</v>
      </c>
      <c r="B104">
        <v>1.8165</v>
      </c>
    </row>
    <row r="105" spans="1:2" x14ac:dyDescent="0.2">
      <c r="A105" s="22">
        <v>44044</v>
      </c>
      <c r="B105">
        <v>2.0455000000000001</v>
      </c>
    </row>
    <row r="106" spans="1:2" x14ac:dyDescent="0.2">
      <c r="A106" s="22">
        <v>44075</v>
      </c>
      <c r="B106">
        <v>2.1970000000000001</v>
      </c>
    </row>
    <row r="107" spans="1:2" x14ac:dyDescent="0.2">
      <c r="A107" s="22">
        <v>44105</v>
      </c>
      <c r="B107">
        <v>2.2004000000000001</v>
      </c>
    </row>
    <row r="108" spans="1:2" x14ac:dyDescent="0.2">
      <c r="A108" s="22">
        <v>44136</v>
      </c>
      <c r="B108">
        <v>2.8003999999999998</v>
      </c>
    </row>
    <row r="109" spans="1:2" x14ac:dyDescent="0.2">
      <c r="A109" s="22">
        <v>44166</v>
      </c>
      <c r="B109">
        <v>2.6152000000000002</v>
      </c>
    </row>
    <row r="110" spans="1:2" x14ac:dyDescent="0.2">
      <c r="A110" s="22">
        <v>44197</v>
      </c>
      <c r="B110">
        <v>2.5541999999999998</v>
      </c>
    </row>
    <row r="111" spans="1:2" x14ac:dyDescent="0.2">
      <c r="A111" s="22">
        <v>44228</v>
      </c>
      <c r="B111">
        <v>3.2517</v>
      </c>
    </row>
    <row r="112" spans="1:2" x14ac:dyDescent="0.2">
      <c r="A112" s="22">
        <v>44256</v>
      </c>
      <c r="B112">
        <v>2.7747000000000002</v>
      </c>
    </row>
    <row r="113" spans="1:2" x14ac:dyDescent="0.2">
      <c r="A113" s="22">
        <v>44287</v>
      </c>
      <c r="B113">
        <v>2.5594999999999999</v>
      </c>
    </row>
    <row r="114" spans="1:2" x14ac:dyDescent="0.2">
      <c r="A114" s="22">
        <v>44317</v>
      </c>
      <c r="B114">
        <v>2.7877999999999998</v>
      </c>
    </row>
    <row r="115" spans="1:2" x14ac:dyDescent="0.2">
      <c r="A115" s="22">
        <v>44348</v>
      </c>
      <c r="B115">
        <v>3.0293999999999999</v>
      </c>
    </row>
    <row r="116" spans="1:2" x14ac:dyDescent="0.2">
      <c r="A116" s="22">
        <v>44378</v>
      </c>
      <c r="B116">
        <v>3.4216000000000002</v>
      </c>
    </row>
    <row r="117" spans="1:2" x14ac:dyDescent="0.2">
      <c r="A117" s="22">
        <v>44409</v>
      </c>
      <c r="B117">
        <v>3.0287999999999999</v>
      </c>
    </row>
    <row r="118" spans="1:2" x14ac:dyDescent="0.2">
      <c r="A118" s="22">
        <v>44440</v>
      </c>
      <c r="B118">
        <v>3.4175</v>
      </c>
    </row>
    <row r="119" spans="1:2" x14ac:dyDescent="0.2">
      <c r="A119" s="22">
        <v>44470</v>
      </c>
      <c r="B119">
        <v>4.2975000000000003</v>
      </c>
    </row>
    <row r="120" spans="1:2" x14ac:dyDescent="0.2">
      <c r="A120" s="22">
        <v>44501</v>
      </c>
      <c r="B120">
        <v>4.8711000000000002</v>
      </c>
    </row>
    <row r="121" spans="1:2" x14ac:dyDescent="0.2">
      <c r="A121" s="22">
        <v>44531</v>
      </c>
      <c r="B121">
        <v>4.2809999999999997</v>
      </c>
    </row>
    <row r="122" spans="1:2" x14ac:dyDescent="0.2">
      <c r="A122" s="22">
        <v>44562</v>
      </c>
      <c r="B122">
        <v>4.1727999999999996</v>
      </c>
    </row>
    <row r="123" spans="1:2" x14ac:dyDescent="0.2">
      <c r="A123" s="22">
        <v>44593</v>
      </c>
      <c r="B123">
        <v>4.5641999999999996</v>
      </c>
    </row>
    <row r="124" spans="1:2" x14ac:dyDescent="0.2">
      <c r="A124" s="22">
        <v>44621</v>
      </c>
      <c r="B124">
        <v>4.5637999999999996</v>
      </c>
    </row>
    <row r="125" spans="1:2" x14ac:dyDescent="0.2">
      <c r="A125" s="22">
        <v>44652</v>
      </c>
      <c r="B125">
        <v>5.5468999999999999</v>
      </c>
    </row>
    <row r="126" spans="1:2" x14ac:dyDescent="0.2">
      <c r="A126" s="22">
        <v>44682</v>
      </c>
      <c r="B126">
        <v>6.2961</v>
      </c>
    </row>
    <row r="127" spans="1:2" x14ac:dyDescent="0.2">
      <c r="A127" s="22">
        <v>44713</v>
      </c>
      <c r="B127">
        <v>6.8601999999999999</v>
      </c>
    </row>
    <row r="128" spans="1:2" x14ac:dyDescent="0.2">
      <c r="A128" s="22">
        <v>44743</v>
      </c>
      <c r="B128">
        <v>5.7476000000000003</v>
      </c>
    </row>
    <row r="129" spans="1:2" x14ac:dyDescent="0.2">
      <c r="A129" s="22">
        <v>44774</v>
      </c>
      <c r="B129">
        <v>3.8338000000000001</v>
      </c>
    </row>
    <row r="130" spans="1:2" x14ac:dyDescent="0.2">
      <c r="A130" s="22">
        <v>44805</v>
      </c>
      <c r="B130">
        <v>4.2929000000000004</v>
      </c>
    </row>
    <row r="131" spans="1:2" x14ac:dyDescent="0.2">
      <c r="A131" s="22">
        <v>44835</v>
      </c>
      <c r="B131">
        <v>3.8159999999999998</v>
      </c>
    </row>
    <row r="132" spans="1:2" x14ac:dyDescent="0.2">
      <c r="A132" s="22">
        <v>44866</v>
      </c>
      <c r="B132">
        <v>5.4492000000000003</v>
      </c>
    </row>
    <row r="133" spans="1:2" x14ac:dyDescent="0.2">
      <c r="A133" s="22">
        <v>44896</v>
      </c>
      <c r="B133">
        <v>5.9997999999999996</v>
      </c>
    </row>
    <row r="134" spans="1:2" x14ac:dyDescent="0.2">
      <c r="A134" s="22">
        <v>44927</v>
      </c>
      <c r="B134">
        <v>4.8849</v>
      </c>
    </row>
    <row r="135" spans="1:2" x14ac:dyDescent="0.2">
      <c r="A135" s="22">
        <v>44958</v>
      </c>
      <c r="B135">
        <v>3.5417999999999998</v>
      </c>
    </row>
    <row r="136" spans="1:2" x14ac:dyDescent="0.2">
      <c r="A136" s="22">
        <v>44986</v>
      </c>
      <c r="B136">
        <v>3.0135999999999998</v>
      </c>
    </row>
    <row r="137" spans="1:2" x14ac:dyDescent="0.2">
      <c r="A137" s="22">
        <v>45017</v>
      </c>
      <c r="B137">
        <v>2.5186999999999999</v>
      </c>
    </row>
    <row r="138" spans="1:2" x14ac:dyDescent="0.2">
      <c r="A138" s="22">
        <v>45047</v>
      </c>
      <c r="B138">
        <v>2.2677999999999998</v>
      </c>
    </row>
    <row r="139" spans="1:2" x14ac:dyDescent="0.2">
      <c r="A139" s="22">
        <v>45078</v>
      </c>
      <c r="B139">
        <v>2.2038000000000002</v>
      </c>
    </row>
    <row r="140" spans="1:2" x14ac:dyDescent="0.2">
      <c r="A140" s="22">
        <v>45108</v>
      </c>
      <c r="B140">
        <v>2.1972999999999998</v>
      </c>
    </row>
    <row r="141" spans="1:2" x14ac:dyDescent="0.2">
      <c r="A141" s="22">
        <v>45139</v>
      </c>
      <c r="B141">
        <v>2.5137</v>
      </c>
    </row>
    <row r="142" spans="1:2" x14ac:dyDescent="0.2">
      <c r="A142" s="22">
        <v>45170</v>
      </c>
      <c r="B142">
        <v>2.5160999999999998</v>
      </c>
    </row>
    <row r="143" spans="1:2" x14ac:dyDescent="0.2">
      <c r="A143" s="22">
        <v>45200</v>
      </c>
      <c r="B143">
        <v>2.3439999999999999</v>
      </c>
    </row>
    <row r="144" spans="1:2" x14ac:dyDescent="0.2">
      <c r="A144" s="22">
        <v>45231</v>
      </c>
      <c r="B144">
        <v>2.5798000000000001</v>
      </c>
    </row>
    <row r="145" spans="1:2" x14ac:dyDescent="0.2">
      <c r="A145" s="22">
        <v>45261</v>
      </c>
      <c r="B145">
        <v>2.3090000000000002</v>
      </c>
    </row>
    <row r="146" spans="1:2" x14ac:dyDescent="0.2">
      <c r="A146" s="22">
        <v>45292</v>
      </c>
      <c r="B146">
        <v>2.9460000000000002</v>
      </c>
    </row>
    <row r="147" spans="1:2" x14ac:dyDescent="0.2">
      <c r="A147" s="22">
        <v>45323</v>
      </c>
      <c r="B147">
        <v>2.0139999999999998</v>
      </c>
    </row>
    <row r="148" spans="1:2" x14ac:dyDescent="0.2">
      <c r="A148" s="22">
        <v>45352</v>
      </c>
      <c r="B148">
        <v>1.7601</v>
      </c>
    </row>
    <row r="149" spans="1:2" x14ac:dyDescent="0.2">
      <c r="A149" s="22">
        <v>45383</v>
      </c>
      <c r="B149">
        <v>1.5331999999999999</v>
      </c>
    </row>
    <row r="150" spans="1:2" x14ac:dyDescent="0.2">
      <c r="A150" s="22">
        <v>45413</v>
      </c>
      <c r="B150">
        <v>1.2884</v>
      </c>
    </row>
    <row r="151" spans="1:2" x14ac:dyDescent="0.2">
      <c r="A151" s="22">
        <v>45444</v>
      </c>
      <c r="B151">
        <v>1.0528999999999999</v>
      </c>
    </row>
    <row r="152" spans="1:2" x14ac:dyDescent="0.2">
      <c r="A152" s="22">
        <v>45474</v>
      </c>
      <c r="B152">
        <v>0.9052</v>
      </c>
    </row>
    <row r="153" spans="1:2" x14ac:dyDescent="0.2">
      <c r="A153" s="22">
        <v>45505</v>
      </c>
      <c r="B153">
        <v>0.79920000000000002</v>
      </c>
    </row>
    <row r="154" spans="1:2" x14ac:dyDescent="0.2">
      <c r="A154" s="22">
        <v>45536</v>
      </c>
      <c r="B154">
        <v>0.69510000000000005</v>
      </c>
    </row>
    <row r="155" spans="1:2" x14ac:dyDescent="0.2">
      <c r="A155" s="22">
        <v>45566</v>
      </c>
      <c r="B155">
        <v>0.9284</v>
      </c>
    </row>
    <row r="156" spans="1:2" x14ac:dyDescent="0.2">
      <c r="A156" s="22">
        <v>45597</v>
      </c>
      <c r="B156">
        <v>1.6188</v>
      </c>
    </row>
    <row r="157" spans="1:2" x14ac:dyDescent="0.2">
      <c r="A157" s="22">
        <v>45627</v>
      </c>
      <c r="B157">
        <v>1.9154</v>
      </c>
    </row>
    <row r="158" spans="1:2" x14ac:dyDescent="0.2">
      <c r="A158" s="22">
        <v>45658</v>
      </c>
      <c r="B158">
        <v>1.9305000000000001</v>
      </c>
    </row>
    <row r="159" spans="1:2" x14ac:dyDescent="0.2">
      <c r="A159" s="22">
        <v>45689</v>
      </c>
      <c r="B159">
        <v>2.0714999999999999</v>
      </c>
    </row>
    <row r="160" spans="1:2" x14ac:dyDescent="0.2">
      <c r="A160" s="22">
        <v>45717</v>
      </c>
      <c r="B160">
        <v>1.9519</v>
      </c>
    </row>
    <row r="161" spans="1:2" x14ac:dyDescent="0.2">
      <c r="A161" s="22">
        <v>45748</v>
      </c>
      <c r="B161">
        <v>2.1023000000000001</v>
      </c>
    </row>
    <row r="162" spans="1:2" x14ac:dyDescent="0.2">
      <c r="A162" s="22">
        <v>45778</v>
      </c>
      <c r="B162">
        <v>1.9653</v>
      </c>
    </row>
    <row r="163" spans="1:2" x14ac:dyDescent="0.2">
      <c r="A163" s="22">
        <v>45809</v>
      </c>
      <c r="B163">
        <v>1.3413999999999999</v>
      </c>
    </row>
    <row r="164" spans="1:2" x14ac:dyDescent="0.2">
      <c r="A164" s="22">
        <v>45839</v>
      </c>
      <c r="B164">
        <v>1.1935</v>
      </c>
    </row>
    <row r="165" spans="1:2" x14ac:dyDescent="0.2">
      <c r="A165" s="22">
        <v>45870</v>
      </c>
      <c r="B165">
        <v>0.89849999999999997</v>
      </c>
    </row>
    <row r="166" spans="1:2" x14ac:dyDescent="0.2">
      <c r="A166" s="22">
        <v>45901</v>
      </c>
      <c r="B166">
        <v>0.78920000000000001</v>
      </c>
    </row>
    <row r="167" spans="1:2" x14ac:dyDescent="0.2">
      <c r="A167" s="22">
        <v>45931</v>
      </c>
      <c r="B167">
        <v>1.2476</v>
      </c>
    </row>
    <row r="168" spans="1:2" x14ac:dyDescent="0.2">
      <c r="A168" s="22">
        <v>45962</v>
      </c>
      <c r="B168">
        <v>2.3666999999999998</v>
      </c>
    </row>
    <row r="169" spans="1:2" x14ac:dyDescent="0.2">
      <c r="A169" s="22">
        <v>45992</v>
      </c>
      <c r="B169">
        <v>3.0526</v>
      </c>
    </row>
    <row r="170" spans="1:2" x14ac:dyDescent="0.2">
      <c r="A170" s="22">
        <v>46023</v>
      </c>
      <c r="B170">
        <v>2.7736999999999998</v>
      </c>
    </row>
    <row r="171" spans="1:2" x14ac:dyDescent="0.2">
      <c r="A171" s="22">
        <v>46054</v>
      </c>
      <c r="B171">
        <v>2.2618999999999998</v>
      </c>
    </row>
    <row r="172" spans="1:2" x14ac:dyDescent="0.2">
      <c r="A172" s="22">
        <v>46082</v>
      </c>
      <c r="B172">
        <v>1.9432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D53F3-3B0D-43C8-B2FD-175398646D4A}">
  <sheetPr codeName="Sheet2"/>
  <dimension ref="C9:S31"/>
  <sheetViews>
    <sheetView topLeftCell="A13" workbookViewId="0">
      <selection activeCell="C17" sqref="C17"/>
    </sheetView>
  </sheetViews>
  <sheetFormatPr defaultRowHeight="14.25" x14ac:dyDescent="0.2"/>
  <cols>
    <col min="3" max="3" width="13.375" customWidth="1"/>
    <col min="11" max="11" width="10" customWidth="1"/>
  </cols>
  <sheetData>
    <row r="9" spans="3:17" x14ac:dyDescent="0.2">
      <c r="Q9" s="16"/>
    </row>
    <row r="11" spans="3:17" x14ac:dyDescent="0.2">
      <c r="O11" s="17"/>
    </row>
    <row r="12" spans="3:17" ht="18" x14ac:dyDescent="0.2">
      <c r="I12" s="14" t="s">
        <v>0</v>
      </c>
    </row>
    <row r="13" spans="3:17" ht="17.25" customHeight="1" x14ac:dyDescent="0.2">
      <c r="F13" s="21" t="s">
        <v>1</v>
      </c>
      <c r="G13" s="21"/>
      <c r="H13" s="21"/>
      <c r="I13" s="21"/>
      <c r="J13" s="21"/>
      <c r="K13" s="21"/>
      <c r="L13" s="21"/>
      <c r="M13" s="21"/>
      <c r="N13" s="21"/>
    </row>
    <row r="15" spans="3:17" ht="15.75" thickBot="1" x14ac:dyDescent="0.3">
      <c r="C15" s="13" t="s">
        <v>2</v>
      </c>
    </row>
    <row r="16" spans="3:17" ht="15" x14ac:dyDescent="0.25">
      <c r="C16" s="12"/>
      <c r="D16" s="11" t="s">
        <v>3</v>
      </c>
      <c r="E16" s="11" t="s">
        <v>4</v>
      </c>
      <c r="F16" s="11" t="s">
        <v>5</v>
      </c>
      <c r="G16" s="11" t="s">
        <v>6</v>
      </c>
      <c r="H16" s="11" t="s">
        <v>7</v>
      </c>
      <c r="I16" s="11" t="s">
        <v>8</v>
      </c>
      <c r="J16" s="11" t="s">
        <v>9</v>
      </c>
      <c r="K16" s="11" t="s">
        <v>10</v>
      </c>
      <c r="L16" s="11" t="s">
        <v>11</v>
      </c>
      <c r="M16" s="11" t="s">
        <v>12</v>
      </c>
      <c r="N16" s="11" t="s">
        <v>13</v>
      </c>
      <c r="O16" s="11" t="s">
        <v>14</v>
      </c>
      <c r="P16" s="10" t="s">
        <v>15</v>
      </c>
    </row>
    <row r="17" spans="3:19" ht="15" x14ac:dyDescent="0.25">
      <c r="C17" s="7">
        <v>2021</v>
      </c>
      <c r="D17" s="9">
        <v>2.5541999999999998</v>
      </c>
      <c r="E17" s="8">
        <v>3.2517</v>
      </c>
      <c r="F17" s="8">
        <v>2.7747000000000002</v>
      </c>
      <c r="G17" s="8">
        <v>2.5594999999999999</v>
      </c>
      <c r="H17" s="8">
        <v>2.7877999999999998</v>
      </c>
      <c r="I17" s="8"/>
      <c r="J17" s="8"/>
      <c r="K17" s="8"/>
      <c r="L17" s="8"/>
      <c r="M17" s="8"/>
      <c r="N17" s="8"/>
      <c r="O17" s="8"/>
      <c r="P17" s="5"/>
    </row>
    <row r="18" spans="3:19" ht="15" x14ac:dyDescent="0.25">
      <c r="C18" s="7">
        <v>2020</v>
      </c>
      <c r="D18" s="9">
        <v>2.2768000000000002</v>
      </c>
      <c r="E18" s="8">
        <v>1.9979</v>
      </c>
      <c r="F18" s="8">
        <v>1.7962</v>
      </c>
      <c r="G18" s="8">
        <v>1.7542</v>
      </c>
      <c r="H18" s="8">
        <v>1.8526</v>
      </c>
      <c r="I18" s="8">
        <v>1.8414999999999999</v>
      </c>
      <c r="J18" s="8">
        <v>1.8165</v>
      </c>
      <c r="K18" s="8">
        <v>2.0455000000000001</v>
      </c>
      <c r="L18" s="8">
        <v>2.1970000000000001</v>
      </c>
      <c r="M18" s="8">
        <v>2.2004000000000001</v>
      </c>
      <c r="N18" s="8">
        <v>2.8003999999999998</v>
      </c>
      <c r="O18" s="8">
        <v>2.6152000000000002</v>
      </c>
      <c r="P18" s="5">
        <f>AVERAGE(D18:M18)</f>
        <v>1.9778599999999997</v>
      </c>
      <c r="R18" s="17"/>
    </row>
    <row r="19" spans="3:19" ht="15" x14ac:dyDescent="0.25">
      <c r="C19" s="7">
        <v>2019</v>
      </c>
      <c r="D19" s="6">
        <v>1.75</v>
      </c>
      <c r="E19" s="6">
        <v>2.3199999999999998</v>
      </c>
      <c r="F19" s="8">
        <v>2.2000000000000002</v>
      </c>
      <c r="G19" s="6">
        <v>1.1100000000000001</v>
      </c>
      <c r="H19" s="6">
        <v>1.41</v>
      </c>
      <c r="I19" s="6">
        <v>0.74</v>
      </c>
      <c r="J19" s="6">
        <v>1.06</v>
      </c>
      <c r="K19" s="6">
        <v>1.01</v>
      </c>
      <c r="L19" s="6">
        <v>0.95</v>
      </c>
      <c r="M19" s="6">
        <v>1.84</v>
      </c>
      <c r="N19" s="6">
        <v>2.4</v>
      </c>
      <c r="O19" s="6">
        <v>2.4300000000000002</v>
      </c>
      <c r="P19" s="5">
        <f t="shared" ref="P19:P28" si="0">AVERAGE(D19:O19)</f>
        <v>1.6016666666666666</v>
      </c>
    </row>
    <row r="20" spans="3:19" ht="15" x14ac:dyDescent="0.25">
      <c r="C20" s="7">
        <v>2018</v>
      </c>
      <c r="D20" s="6">
        <v>1.94</v>
      </c>
      <c r="E20" s="6">
        <v>1.96</v>
      </c>
      <c r="F20" s="6">
        <v>1.73</v>
      </c>
      <c r="G20" s="6">
        <v>1.45</v>
      </c>
      <c r="H20" s="6">
        <v>0.96</v>
      </c>
      <c r="I20" s="6">
        <v>0.94</v>
      </c>
      <c r="J20" s="6">
        <v>1.33</v>
      </c>
      <c r="K20" s="6">
        <v>1.1299999999999999</v>
      </c>
      <c r="L20" s="6">
        <v>1.22</v>
      </c>
      <c r="M20" s="6">
        <v>1.4</v>
      </c>
      <c r="N20" s="6">
        <v>1.8</v>
      </c>
      <c r="O20" s="6">
        <v>1.89</v>
      </c>
      <c r="P20" s="5">
        <f t="shared" si="0"/>
        <v>1.4791666666666667</v>
      </c>
    </row>
    <row r="21" spans="3:19" ht="15" x14ac:dyDescent="0.25">
      <c r="C21" s="7">
        <v>2017</v>
      </c>
      <c r="D21" s="6">
        <v>3.12</v>
      </c>
      <c r="E21" s="6">
        <v>2.64</v>
      </c>
      <c r="F21" s="6">
        <v>2.44</v>
      </c>
      <c r="G21" s="6">
        <v>2.58</v>
      </c>
      <c r="H21" s="8">
        <v>2.7</v>
      </c>
      <c r="I21" s="6">
        <v>2.62</v>
      </c>
      <c r="J21" s="6">
        <v>2.0499999999999998</v>
      </c>
      <c r="K21" s="6">
        <v>1.94</v>
      </c>
      <c r="L21" s="6">
        <v>1.41</v>
      </c>
      <c r="M21" s="6">
        <v>1.32</v>
      </c>
      <c r="N21" s="6">
        <v>2.12</v>
      </c>
      <c r="O21" s="6">
        <v>2.0499999999999998</v>
      </c>
      <c r="P21" s="5">
        <f t="shared" si="0"/>
        <v>2.249166666666667</v>
      </c>
      <c r="S21" s="17"/>
    </row>
    <row r="22" spans="3:19" ht="15" x14ac:dyDescent="0.25">
      <c r="C22" s="7">
        <v>2016</v>
      </c>
      <c r="D22" s="6">
        <v>2.33</v>
      </c>
      <c r="E22" s="6">
        <v>2.04</v>
      </c>
      <c r="F22" s="6">
        <v>1.58</v>
      </c>
      <c r="G22" s="6">
        <v>1.31</v>
      </c>
      <c r="H22" s="6">
        <v>1.1399999999999999</v>
      </c>
      <c r="I22" s="6">
        <v>1.43</v>
      </c>
      <c r="J22" s="6">
        <v>2.0299999999999998</v>
      </c>
      <c r="K22" s="6">
        <v>2.04</v>
      </c>
      <c r="L22" s="6">
        <v>2.34</v>
      </c>
      <c r="M22" s="6">
        <v>2.65</v>
      </c>
      <c r="N22" s="6">
        <v>2.71</v>
      </c>
      <c r="O22" s="6">
        <v>2.99</v>
      </c>
      <c r="P22" s="5">
        <f t="shared" si="0"/>
        <v>2.0491666666666664</v>
      </c>
    </row>
    <row r="23" spans="3:19" ht="15" x14ac:dyDescent="0.25">
      <c r="C23" s="7">
        <v>2015</v>
      </c>
      <c r="D23" s="6">
        <v>3.05</v>
      </c>
      <c r="E23" s="6">
        <v>2.73</v>
      </c>
      <c r="F23" s="6">
        <v>2.75</v>
      </c>
      <c r="G23" s="6">
        <v>2.52</v>
      </c>
      <c r="H23" s="6">
        <v>2.5499999999999998</v>
      </c>
      <c r="I23" s="6">
        <v>2.57</v>
      </c>
      <c r="J23" s="8">
        <v>2.6</v>
      </c>
      <c r="K23" s="6">
        <v>2.78</v>
      </c>
      <c r="L23" s="6">
        <v>2.77</v>
      </c>
      <c r="M23" s="6">
        <v>2.62</v>
      </c>
      <c r="N23" s="6">
        <v>2.4300000000000002</v>
      </c>
      <c r="O23" s="6">
        <v>2.34</v>
      </c>
      <c r="P23" s="5">
        <f t="shared" si="0"/>
        <v>2.6425000000000001</v>
      </c>
    </row>
    <row r="24" spans="3:19" ht="15" x14ac:dyDescent="0.25">
      <c r="C24" s="7">
        <v>2014</v>
      </c>
      <c r="D24" s="6">
        <v>3.84</v>
      </c>
      <c r="E24" s="6">
        <v>5.46</v>
      </c>
      <c r="F24" s="6">
        <v>5.15</v>
      </c>
      <c r="G24" s="6">
        <v>4.4400000000000004</v>
      </c>
      <c r="H24" s="6">
        <v>4.4400000000000004</v>
      </c>
      <c r="I24" s="6">
        <v>4.3899999999999997</v>
      </c>
      <c r="J24" s="8">
        <v>4.2</v>
      </c>
      <c r="K24" s="6">
        <v>3.85</v>
      </c>
      <c r="L24" s="6">
        <v>3.86</v>
      </c>
      <c r="M24" s="6">
        <v>3.8</v>
      </c>
      <c r="N24" s="6">
        <v>3.71</v>
      </c>
      <c r="O24" s="6">
        <v>3.62</v>
      </c>
      <c r="P24" s="5">
        <f t="shared" si="0"/>
        <v>4.2299999999999995</v>
      </c>
    </row>
    <row r="25" spans="3:19" ht="15" x14ac:dyDescent="0.25">
      <c r="C25" s="7">
        <v>2013</v>
      </c>
      <c r="D25" s="6">
        <v>2.96</v>
      </c>
      <c r="E25" s="6">
        <v>2.89</v>
      </c>
      <c r="F25" s="6">
        <v>3.06</v>
      </c>
      <c r="G25" s="6">
        <v>3.35</v>
      </c>
      <c r="H25" s="6">
        <v>3.44</v>
      </c>
      <c r="I25" s="6">
        <v>3.36</v>
      </c>
      <c r="J25" s="8">
        <v>2.97</v>
      </c>
      <c r="K25" s="6">
        <v>2.56</v>
      </c>
      <c r="L25" s="6">
        <v>2.35</v>
      </c>
      <c r="M25" s="6">
        <v>2.71</v>
      </c>
      <c r="N25" s="6">
        <v>3.29</v>
      </c>
      <c r="O25" s="6">
        <v>3.45</v>
      </c>
      <c r="P25" s="5">
        <f t="shared" si="0"/>
        <v>3.0325000000000002</v>
      </c>
    </row>
    <row r="26" spans="3:19" ht="15" x14ac:dyDescent="0.25">
      <c r="C26" s="7">
        <v>2012</v>
      </c>
      <c r="D26" s="6">
        <v>2.74</v>
      </c>
      <c r="E26" s="6">
        <v>2.31</v>
      </c>
      <c r="F26" s="8">
        <v>2</v>
      </c>
      <c r="G26" s="8">
        <v>1.8</v>
      </c>
      <c r="H26" s="8">
        <v>1.74</v>
      </c>
      <c r="I26" s="8">
        <v>1.92</v>
      </c>
      <c r="J26" s="8">
        <v>2.09</v>
      </c>
      <c r="K26" s="8">
        <v>2.2200000000000002</v>
      </c>
      <c r="L26" s="8">
        <v>2.11</v>
      </c>
      <c r="M26" s="8">
        <v>2.54</v>
      </c>
      <c r="N26" s="8">
        <v>3.09</v>
      </c>
      <c r="O26" s="8">
        <v>3.17</v>
      </c>
      <c r="P26" s="5">
        <f t="shared" si="0"/>
        <v>2.3108333333333331</v>
      </c>
    </row>
    <row r="27" spans="3:19" ht="15" x14ac:dyDescent="0.25">
      <c r="C27" s="7" t="s">
        <v>16</v>
      </c>
      <c r="D27" s="8">
        <f>MAX(D17:D21)</f>
        <v>3.12</v>
      </c>
      <c r="E27" s="8">
        <f>MAX(E17:E21)</f>
        <v>3.2517</v>
      </c>
      <c r="F27" s="8">
        <f>MAX(F17:F21)</f>
        <v>2.7747000000000002</v>
      </c>
      <c r="G27" s="8">
        <f>MAX(G17:G21)</f>
        <v>2.58</v>
      </c>
      <c r="H27" s="8">
        <f>MAX(H18:H22)</f>
        <v>2.7</v>
      </c>
      <c r="I27" s="8">
        <f>MAX(I18:I22)</f>
        <v>2.62</v>
      </c>
      <c r="J27" s="8">
        <f>MAX(J18:J22)</f>
        <v>2.0499999999999998</v>
      </c>
      <c r="K27" s="8">
        <f t="shared" ref="K27:O27" si="1">MAX(K18:K22)</f>
        <v>2.0455000000000001</v>
      </c>
      <c r="L27" s="8">
        <f t="shared" si="1"/>
        <v>2.34</v>
      </c>
      <c r="M27" s="8">
        <f t="shared" si="1"/>
        <v>2.65</v>
      </c>
      <c r="N27" s="8">
        <f t="shared" si="1"/>
        <v>2.8003999999999998</v>
      </c>
      <c r="O27" s="8">
        <f t="shared" si="1"/>
        <v>2.99</v>
      </c>
      <c r="P27" s="5">
        <f t="shared" si="0"/>
        <v>2.6601916666666665</v>
      </c>
    </row>
    <row r="28" spans="3:19" ht="15" x14ac:dyDescent="0.25">
      <c r="C28" s="7" t="s">
        <v>17</v>
      </c>
      <c r="D28" s="8">
        <f>MIN(D17:D21)</f>
        <v>1.75</v>
      </c>
      <c r="E28" s="8">
        <f t="shared" ref="E28:G28" si="2">MIN(E17:E21)</f>
        <v>1.96</v>
      </c>
      <c r="F28" s="8">
        <f t="shared" si="2"/>
        <v>1.73</v>
      </c>
      <c r="G28" s="8">
        <f t="shared" si="2"/>
        <v>1.1100000000000001</v>
      </c>
      <c r="H28" s="8">
        <f>MIN(H18:H22)</f>
        <v>0.96</v>
      </c>
      <c r="I28" s="8">
        <f t="shared" ref="I28:O28" si="3">MIN(I18:I22)</f>
        <v>0.74</v>
      </c>
      <c r="J28" s="8">
        <f t="shared" si="3"/>
        <v>1.06</v>
      </c>
      <c r="K28" s="8">
        <f t="shared" si="3"/>
        <v>1.01</v>
      </c>
      <c r="L28" s="8">
        <f t="shared" si="3"/>
        <v>0.95</v>
      </c>
      <c r="M28" s="8">
        <f t="shared" si="3"/>
        <v>1.32</v>
      </c>
      <c r="N28" s="8">
        <f t="shared" si="3"/>
        <v>1.8</v>
      </c>
      <c r="O28" s="8">
        <f t="shared" si="3"/>
        <v>1.89</v>
      </c>
      <c r="P28" s="5">
        <f t="shared" si="0"/>
        <v>1.3566666666666667</v>
      </c>
    </row>
    <row r="29" spans="3:19" ht="15.75" thickBot="1" x14ac:dyDescent="0.3">
      <c r="C29" s="4"/>
      <c r="D29" s="3" t="s">
        <v>18</v>
      </c>
      <c r="E29" s="3" t="s">
        <v>19</v>
      </c>
      <c r="F29" s="3" t="s">
        <v>20</v>
      </c>
      <c r="G29" s="3" t="s">
        <v>21</v>
      </c>
      <c r="H29" s="3" t="s">
        <v>22</v>
      </c>
      <c r="I29" s="3" t="s">
        <v>23</v>
      </c>
      <c r="J29" s="3" t="s">
        <v>24</v>
      </c>
      <c r="K29" s="3" t="s">
        <v>25</v>
      </c>
      <c r="L29" s="3" t="s">
        <v>26</v>
      </c>
      <c r="M29" s="3" t="s">
        <v>27</v>
      </c>
      <c r="N29" s="3" t="s">
        <v>28</v>
      </c>
      <c r="O29" s="2" t="s">
        <v>29</v>
      </c>
      <c r="P29" s="1"/>
    </row>
    <row r="31" spans="3:19" x14ac:dyDescent="0.2">
      <c r="C31" t="s">
        <v>30</v>
      </c>
      <c r="D31" t="s">
        <v>31</v>
      </c>
      <c r="E31" s="15" t="s">
        <v>32</v>
      </c>
    </row>
  </sheetData>
  <mergeCells count="1">
    <mergeCell ref="F13:N13"/>
  </mergeCells>
  <hyperlinks>
    <hyperlink ref="E31" r:id="rId1" xr:uid="{9EAC21F9-6B1E-443C-B6F0-44CE5BC9DC66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8407ca-09e6-4f2d-a176-6d429e2b3d84" xsi:nil="true"/>
    <lcf76f155ced4ddcb4097134ff3c332f xmlns="5705140b-9b01-4298-a46a-33c2e26c5a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4342539A7E46A302DBC635649DE6" ma:contentTypeVersion="20" ma:contentTypeDescription="Create a new document." ma:contentTypeScope="" ma:versionID="ae67610713b2210fb14b61b8f6ed8509">
  <xsd:schema xmlns:xsd="http://www.w3.org/2001/XMLSchema" xmlns:xs="http://www.w3.org/2001/XMLSchema" xmlns:p="http://schemas.microsoft.com/office/2006/metadata/properties" xmlns:ns2="5705140b-9b01-4298-a46a-33c2e26c5a1f" xmlns:ns3="2e8407ca-09e6-4f2d-a176-6d429e2b3d84" targetNamespace="http://schemas.microsoft.com/office/2006/metadata/properties" ma:root="true" ma:fieldsID="bd448ef115effaebe2f66e1a2b6f6401" ns2:_="" ns3:_="">
    <xsd:import namespace="5705140b-9b01-4298-a46a-33c2e26c5a1f"/>
    <xsd:import namespace="2e8407ca-09e6-4f2d-a176-6d429e2b3d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05140b-9b01-4298-a46a-33c2e26c5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05a49af-4ddc-42e0-abe2-01d88c72be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407ca-09e6-4f2d-a176-6d429e2b3d8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b0fe47-d75c-4956-8736-702abd34fa76}" ma:internalName="TaxCatchAll" ma:showField="CatchAllData" ma:web="2e8407ca-09e6-4f2d-a176-6d429e2b3d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8 d 6 e 7 f 6 2 - b 0 a 0 - 4 6 6 6 - b 5 7 f - 4 d 3 2 3 b 3 7 3 e b 7 "   x m l n s = " h t t p : / / s c h e m a s . m i c r o s o f t . c o m / D a t a M a s h u p " > A A A A A A A F A A B Q S w M E F A A C A A g A y r Z w X B g a h i q l A A A A 9 w A A A B I A H A B D b 2 5 m a W c v U G F j a 2 F n Z S 5 4 b W w g o h g A K K A U A A A A A A A A A A A A A A A A A A A A A A A A A A A A h Y 9 N D o I w G E S v Q r q n P x A S Q z 5 K D F t J T E y M 2 6 Z U a I R i a L H c z Y V H 8 g p i F H X n c t 6 8 x c z 9 e o N 8 6 t r g o g a r e 5 M h h i k K l J F 9 p U 2 d o d E d w x X K O W y F P I l a B b N s b D r Z K k O N c + e U E O 8 9 9 j H u h 5 p E l D J y K D c 7 2 a h O o I + s / 8 u h N t Y J I x X i s H + N 4 R F m C c W M J j G m Q B Y K p T Z f I 5 o H P 9 s f C M X Y u n F Q X J m w W A N Z I p D 3 C f 4 A U E s D B B Q A A g A I A M q 2 c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t n B c 1 y S G p P k B A A A R B A A A E w A c A E Z v c m 1 1 b G F z L 1 N l Y 3 R p b 2 4 x L m 0 g o h g A K K A U A A A A A A A A A A A A A A A A A A A A A A A A A A A A f V P b j t o w E H 1 H 4 h + s 7 E u Q U t R Q 9 a W r V H I d b q t u 0 p K g V o J V Z M I U o j o 2 s h 1 a h P j 3 T r g s K 5 S S l 0 z m H M 9 4 5 p w Y y G 2 h J E l O b / + x 3 W q 3 z J p r W J J c l a V a F n a X b X S R g y E B E W D b L Y J P o i q d A 2 a Y 2 X Z D l V c l S O s O C g F d p q T F D + M 6 7 N N 8 a k C b e Q g a f r M 1 l / N Y Q q i L L Z B 3 h N G I h m M a k S F N C E 2 S m I 1 p O o 6 j e X J q f 6 m K x 2 l K 5 2 x I S Z / F U f w 8 Z u S Y u b 1 f N z d b p + P N Q h B F W V j Q g e M 5 H m F K V K U 0 g e 9 7 p C 9 z P C F X g d / 7 2 P P I 9 0 p Z S O x O Q H A N u 5 G S 8 N L x T o M + O N + 0 K h F b k h H w J U 7 j 4 N Q p X y D x j J z z 7 m k n H p m d 8 1 S I J O e C a x N Y X b 0 t W a 9 i h R X T 3 Q a u 5 V L N p f m l d H m 6 c Q 0 a t 6 G / t 9 8 7 I b e A s 1 n k k C X G B 4 / s n U E 8 6 f / M G A 2 z a R J e U F m V C 9 B H / E c 6 r p F s s R A N 6 A i k 3 m W j a n H k l O U X W z W w q M D I 8 m O X 4 V M D I a x s v s 7 S d H C 3 z B P f c J l 9 j Y Z 3 W d P k l f L M B h e C h b / 2 A g + 5 U a K Q c O S s e N N c y M L N W V Q 9 i w t x n x g W Y O B / n M N V Q D Q 6 + g s 1 m a g / b w y R g M D / q M 6 5 N y J 7 B H i + J r N a t x f y m T z U o r m 9 9 7 U p f X T i B 7 9 z r T 6 B U m 3 x Z G z X o C / + v e 1 y T r u 3 l / F e z X G r 1 a H T b h X y f p P H f 1 B L A Q I t A B Q A A g A I A M q 2 c F w Y G o Y q p Q A A A P c A A A A S A A A A A A A A A A A A A A A A A A A A A A B D b 2 5 m a W c v U G F j a 2 F n Z S 5 4 b W x Q S w E C L Q A U A A I A C A D K t n B c D 8 r p q 6 Q A A A D p A A A A E w A A A A A A A A A A A A A A A A D x A A A A W 0 N v b n R l b n R f V H l w Z X N d L n h t b F B L A Q I t A B Q A A g A I A M q 2 c F z X J I a k + Q E A A B E E A A A T A A A A A A A A A A A A A A A A A O I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8 L A A A A A A A A / Q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N v b W 1 v Z G l 0 e V 9 w c m l j Z X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Y 2 9 t b W 9 k a X R 5 X 3 B y a W N l c y I g L z 4 8 R W 5 0 c n k g V H l w Z T 0 i R m l s b G V k Q 2 9 t c G x l d G V S Z X N 1 b H R U b 1 d v c m t z a G V l d C I g V m F s d W U 9 I m w x I i A v P j x F b n R y e S B U e X B l P S J R d W V y e U l E I i B W Y W x 1 Z T 0 i c z I 3 O T J m Z D V l L W U w Y T I t N G E 0 N C 1 h N j Y 3 L T B j N T M x Z j J l Z G E 2 M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x N 1 Q w M j o 1 N D o y M S 4 5 N z U z N D I 0 W i I g L z 4 8 R W 5 0 c n k g V H l w Z T 0 i R m l s b E N v b H V t b l R 5 c G V z I i B W Y W x 1 Z T 0 i c 0 N R V T 0 i I C 8 + P E V u d H J 5 I F R 5 c G U 9 I k Z p b G x D b 2 x 1 b W 5 O Y W 1 l c y I g V m F s d W U 9 I n N b J n F 1 b 3 Q 7 R G F 0 Z S Z x d W 9 0 O y w m c X V v d D t B b G J l c n R h X 0 N B R F 9 H S i Z x d W 9 0 O 1 0 i I C 8 + P E V u d H J 5 I F R 5 c G U 9 I k Z p b G x D b 3 V u d C I g V m F s d W U 9 I m w x N z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9 t b W 9 k a X R 5 X 3 B y a W N l c y 9 B d X R v U m V t b 3 Z l Z E N v b H V t b n M x L n t E Y X R l L D B 9 J n F 1 b 3 Q 7 L C Z x d W 9 0 O 1 N l Y 3 R p b 2 4 x L 2 N v b W 1 v Z G l 0 e V 9 w c m l j Z X M v Q X V 0 b 1 J l b W 9 2 Z W R D b 2 x 1 b W 5 z M S 5 7 Q W x i Z X J 0 Y V 9 D Q U R f R 0 o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Y 2 9 t b W 9 k a X R 5 X 3 B y a W N l c y 9 B d X R v U m V t b 3 Z l Z E N v b H V t b n M x L n t E Y X R l L D B 9 J n F 1 b 3 Q 7 L C Z x d W 9 0 O 1 N l Y 3 R p b 2 4 x L 2 N v b W 1 v Z G l 0 e V 9 w c m l j Z X M v Q X V 0 b 1 J l b W 9 2 Z W R D b 2 x 1 b W 5 z M S 5 7 Q W x i Z X J 0 Y V 9 D Q U R f R 0 o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N v b W 1 v Z G l 0 e V 9 w c m l j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b W 9 k a X R 5 X 3 B y a W N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t b 2 R p d H l f c H J p Y 2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9 t b W 9 k a X R 5 X 3 B y a W N l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2 1 t b 2 R p d H l f c H J p Y 2 V z L 1 J l b W 9 2 Z W Q l M j B P d G h l c i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e c h N M q H p P k u X 9 M j v A N G Q U g A A A A A C A A A A A A A Q Z g A A A A E A A C A A A A D A d H U k b Z w W 6 C 6 F u K J r e / 4 0 + i 7 n j U c S u b 2 0 m K v 9 g 0 s 0 P A A A A A A O g A A A A A I A A C A A A A C F d a a y M I G 8 W P P h M F U m Y X / U u R / 9 k Z A 7 l V c l M Q O f / 5 0 R W V A A A A A b R C h A W c Y q s Y 4 3 L w d v r c 5 p q O 8 U 6 2 W t Z M O L C i y m B R 6 H 5 q i z n 2 8 r Y D r w j J C m v F c J t J E D a a j Q + 5 x g w u n t 1 8 7 b A V L k b u J n W w w s P T A R K p G N I L T R S U A A A A B c 7 h q d U 4 T Q m g 9 r P s q b f t T X 0 + e 3 9 k G q U 9 I N T + B i Z 3 0 T c s X T F X A E Q s 5 G r h / T q C M 3 G e 8 l F r d A f 3 a I b N h n H 9 e + C 8 9 H < / D a t a M a s h u p > 
</file>

<file path=customXml/itemProps1.xml><?xml version="1.0" encoding="utf-8"?>
<ds:datastoreItem xmlns:ds="http://schemas.openxmlformats.org/officeDocument/2006/customXml" ds:itemID="{C1C33AB5-1200-4D72-AB0F-7C098D0AB138}">
  <ds:schemaRefs>
    <ds:schemaRef ds:uri="http://schemas.microsoft.com/office/2006/metadata/properties"/>
    <ds:schemaRef ds:uri="http://schemas.microsoft.com/office/infopath/2007/PartnerControls"/>
    <ds:schemaRef ds:uri="2e8407ca-09e6-4f2d-a176-6d429e2b3d84"/>
    <ds:schemaRef ds:uri="5705140b-9b01-4298-a46a-33c2e26c5a1f"/>
  </ds:schemaRefs>
</ds:datastoreItem>
</file>

<file path=customXml/itemProps2.xml><?xml version="1.0" encoding="utf-8"?>
<ds:datastoreItem xmlns:ds="http://schemas.openxmlformats.org/officeDocument/2006/customXml" ds:itemID="{B13DFCB9-DB9C-4AB6-96FA-9C60478170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A4A758-9B20-4C88-9E12-EF310C265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05140b-9b01-4298-a46a-33c2e26c5a1f"/>
    <ds:schemaRef ds:uri="2e8407ca-09e6-4f2d-a176-6d429e2b3d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8C0A6A-2A4A-4EB4-80A8-73DFE1AA36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Natural Gas Prices – Canada</vt:lpstr>
      <vt:lpstr>commodity_prices</vt:lpstr>
      <vt:lpstr>Natural Gas Prices – Canada v2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Saad Sarfraz</dc:creator>
  <cp:keywords/>
  <dc:description/>
  <cp:lastModifiedBy>Derek Chan</cp:lastModifiedBy>
  <cp:revision/>
  <dcterms:created xsi:type="dcterms:W3CDTF">2020-04-27T13:41:57Z</dcterms:created>
  <dcterms:modified xsi:type="dcterms:W3CDTF">2026-03-17T02:57:33Z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0x010100DEE54342539A7E46A302DBC635649DE6</vt:lpwstr>
  </property>
  <property fmtid="{D5CDD505-2E9C-101B-9397-08002B2CF9AE}" pid="3" name="MediaServiceImageTags">
    <vt:lpwstr/>
  </property>
</Properties>
</file>